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tabRatio="775" activeTab="3"/>
  </bookViews>
  <sheets>
    <sheet name="INC ST" sheetId="1" r:id="rId1"/>
    <sheet name="BS" sheetId="2" r:id="rId2"/>
    <sheet name="CHG EQ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<sst xmlns="http://schemas.openxmlformats.org/spreadsheetml/2006/main" count="162" uniqueCount="112">
  <si>
    <t>RM'000</t>
  </si>
  <si>
    <t xml:space="preserve"> </t>
  </si>
  <si>
    <t>Reserves</t>
  </si>
  <si>
    <t>(i)  Basic (sen)</t>
  </si>
  <si>
    <t>Revenue</t>
  </si>
  <si>
    <t>Share</t>
  </si>
  <si>
    <t>Capital</t>
  </si>
  <si>
    <t xml:space="preserve">Retained </t>
  </si>
  <si>
    <t>Profits</t>
  </si>
  <si>
    <t>Total</t>
  </si>
  <si>
    <t>Minority interests</t>
  </si>
  <si>
    <t>Profit before taxation</t>
  </si>
  <si>
    <t>Goodwill</t>
  </si>
  <si>
    <t>Deferred income</t>
  </si>
  <si>
    <t>Trade and other receivables</t>
  </si>
  <si>
    <t xml:space="preserve">Share </t>
  </si>
  <si>
    <t>Premium</t>
  </si>
  <si>
    <t>As at</t>
  </si>
  <si>
    <t>Operating expenses</t>
  </si>
  <si>
    <t>Cash and cash equivalents</t>
  </si>
  <si>
    <t>Trade and other payables</t>
  </si>
  <si>
    <t>Share capital</t>
  </si>
  <si>
    <t>Net tangible assets per share (RM)</t>
  </si>
  <si>
    <t>(The figures have not been audited)</t>
  </si>
  <si>
    <t>INDIVIDUAL QUARTER ENDED</t>
  </si>
  <si>
    <t>CUMULATIVE QUARTER ENDED</t>
  </si>
  <si>
    <t>CASHFLOW FROM OPERATING ACTIVITIES</t>
  </si>
  <si>
    <t>CASHFLOW FROM INVESTING ACTIVITIES</t>
  </si>
  <si>
    <t>Net increase in cash and cash equivalents</t>
  </si>
  <si>
    <t>Note 1</t>
  </si>
  <si>
    <t>(ii) Diluted (sen)</t>
  </si>
  <si>
    <t>Cash and cash equivalents comprise:-</t>
  </si>
  <si>
    <t>Cash at bank and in hand</t>
  </si>
  <si>
    <t>Deposits</t>
  </si>
  <si>
    <t>JOBSTREET CORPORATION BERHAD (641378-W)</t>
  </si>
  <si>
    <t>Adjustment for:-</t>
  </si>
  <si>
    <t>Depreciation</t>
  </si>
  <si>
    <t>Interest income</t>
  </si>
  <si>
    <t>Operating profit before working capital changes</t>
  </si>
  <si>
    <t>Changes in working capital:</t>
  </si>
  <si>
    <t>Trade and other payables and deferred income</t>
  </si>
  <si>
    <t>Exchange differences</t>
  </si>
  <si>
    <t>Cash generated from operations</t>
  </si>
  <si>
    <t>Income taxes paid</t>
  </si>
  <si>
    <t>Interest received</t>
  </si>
  <si>
    <t>Effect of exchange rate changes on cash and cash equivalents</t>
  </si>
  <si>
    <t>Exchange differences on translation of the financial</t>
  </si>
  <si>
    <t>Translation</t>
  </si>
  <si>
    <t>Reserve</t>
  </si>
  <si>
    <t>Net profit for the period</t>
  </si>
  <si>
    <t>Operating profit</t>
  </si>
  <si>
    <t>Tax recoverable</t>
  </si>
  <si>
    <t>Audited</t>
  </si>
  <si>
    <t>Unaudited</t>
  </si>
  <si>
    <t xml:space="preserve">Condensed Consolidated Statement of Changes in Equity </t>
  </si>
  <si>
    <t>Condensed Consolidated Cash Flow Statement</t>
  </si>
  <si>
    <t>Condensed Consolidated Balance Sheet</t>
  </si>
  <si>
    <t>Condensed Consolidated Income Statement</t>
  </si>
  <si>
    <t>Dividends</t>
  </si>
  <si>
    <t>ended</t>
  </si>
  <si>
    <t>Net cash (used in)/ generated from investing activities</t>
  </si>
  <si>
    <t>Cash and cash equivalents at end of period</t>
  </si>
  <si>
    <t>Interest income/ (expense)</t>
  </si>
  <si>
    <t>Other operating (expenses) / income</t>
  </si>
  <si>
    <t>Cash and cash equivalents at beginning of period</t>
  </si>
  <si>
    <t>31/12/2005</t>
  </si>
  <si>
    <t>Purchase of property and equipment</t>
  </si>
  <si>
    <t>Tax income / (expense)</t>
  </si>
  <si>
    <t>Net cash generated from operating activities</t>
  </si>
  <si>
    <t>Net assets per share (RM)</t>
  </si>
  <si>
    <t>31/3/2006</t>
  </si>
  <si>
    <t>31/3/2005</t>
  </si>
  <si>
    <t>Quarterly Report on Consolidated Results for the 1st Quarter Ended 31 March 2006</t>
  </si>
  <si>
    <t>Attributable to:</t>
  </si>
  <si>
    <t xml:space="preserve">   Shareholders of the Company</t>
  </si>
  <si>
    <t xml:space="preserve">   Minority interests</t>
  </si>
  <si>
    <t>Earnings per share</t>
  </si>
  <si>
    <t>Assets</t>
  </si>
  <si>
    <t>Property and equipment</t>
  </si>
  <si>
    <t>Deferred tax assets</t>
  </si>
  <si>
    <t>Total current assets</t>
  </si>
  <si>
    <t>Total non-current assets</t>
  </si>
  <si>
    <t>Total assets</t>
  </si>
  <si>
    <t>Equity</t>
  </si>
  <si>
    <t>Total equity attributable to shareholders</t>
  </si>
  <si>
    <t xml:space="preserve">    of the Company</t>
  </si>
  <si>
    <t>Total equity</t>
  </si>
  <si>
    <t>Liabilities</t>
  </si>
  <si>
    <t>Deferred tax liabilities</t>
  </si>
  <si>
    <t>Total non-current liabilities</t>
  </si>
  <si>
    <t>Total current liabilities</t>
  </si>
  <si>
    <t>Total liabilities</t>
  </si>
  <si>
    <t>Total equity and liabilities</t>
  </si>
  <si>
    <t>For the 1st quarter ended 31 March 2006</t>
  </si>
  <si>
    <t>3 months</t>
  </si>
  <si>
    <t>For the three months ended 31 March 2006</t>
  </si>
  <si>
    <t>At 1 January 2006</t>
  </si>
  <si>
    <t>Minority</t>
  </si>
  <si>
    <t>Interests</t>
  </si>
  <si>
    <t>Distributable</t>
  </si>
  <si>
    <t>At 31 March 2006</t>
  </si>
  <si>
    <t>At 1 January 2005</t>
  </si>
  <si>
    <t>At 31 March 2005</t>
  </si>
  <si>
    <t>statements of foreign subsidiaries</t>
  </si>
  <si>
    <t>Net gains recognised directly in equity</t>
  </si>
  <si>
    <t>Total recognised income and expense for the period</t>
  </si>
  <si>
    <t>Profit for the period</t>
  </si>
  <si>
    <t>Current taxation</t>
  </si>
  <si>
    <t>&lt;-----------------Non-distributable----------------&gt;</t>
  </si>
  <si>
    <t>&lt;---------------Attributable to shareholders of the Company------------------&gt;</t>
  </si>
  <si>
    <t>Equity settled share-based transactions</t>
  </si>
  <si>
    <t>Equity-settled share-based transactions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</si>
</sst>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_(* #,##0.0_);_(* \(#,##0.0\);_(* &quot;-&quot;??_);_(@_)"/>
    <numFmt numFmtId="180" formatCode="_(* #,##0_);_(* \(#,##0\);_(* &quot;-&quot;??_);_(@_)"/>
    <numFmt numFmtId="181" formatCode="&quot;$&quot;#,##0.00"/>
    <numFmt numFmtId="182" formatCode="mm/dd/yy"/>
    <numFmt numFmtId="183" formatCode="#\ ??/100"/>
    <numFmt numFmtId="184" formatCode="#\ ?/2"/>
    <numFmt numFmtId="185" formatCode="_(* #,##0.000_);_(* \(#,##0.000\);_(* &quot;-&quot;??_);_(@_)"/>
    <numFmt numFmtId="186" formatCode="0.00000"/>
    <numFmt numFmtId="187" formatCode="0.0000"/>
    <numFmt numFmtId="188" formatCode="0.000"/>
    <numFmt numFmtId="189" formatCode="0.000000"/>
    <numFmt numFmtId="190" formatCode="0.0000000"/>
    <numFmt numFmtId="191" formatCode="0.0"/>
    <numFmt numFmtId="192" formatCode="_(* #,##0.0_);_(* \(#,##0.0\);_(* &quot;-&quot;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15" applyNumberFormat="1" applyAlignment="1">
      <alignment/>
    </xf>
    <xf numFmtId="180" fontId="0" fillId="0" borderId="1" xfId="15" applyNumberFormat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3" xfId="15" applyNumberFormat="1" applyBorder="1" applyAlignment="1">
      <alignment/>
    </xf>
    <xf numFmtId="180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0" xfId="15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15" applyNumberFormat="1" applyFont="1" applyAlignment="1" quotePrefix="1">
      <alignment horizontal="right"/>
    </xf>
    <xf numFmtId="0" fontId="1" fillId="0" borderId="1" xfId="0" applyFont="1" applyBorder="1" applyAlignment="1">
      <alignment horizontal="center"/>
    </xf>
    <xf numFmtId="43" fontId="4" fillId="0" borderId="0" xfId="15" applyNumberFormat="1" applyFont="1" applyFill="1" applyAlignment="1">
      <alignment/>
    </xf>
    <xf numFmtId="180" fontId="4" fillId="0" borderId="0" xfId="15" applyNumberFormat="1" applyFont="1" applyFill="1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80" fontId="0" fillId="0" borderId="0" xfId="15" applyNumberFormat="1" applyFill="1" applyAlignment="1">
      <alignment/>
    </xf>
    <xf numFmtId="180" fontId="0" fillId="0" borderId="0" xfId="15" applyNumberFormat="1" applyFont="1" applyAlignment="1">
      <alignment/>
    </xf>
    <xf numFmtId="180" fontId="0" fillId="0" borderId="1" xfId="15" applyNumberFormat="1" applyFont="1" applyBorder="1" applyAlignment="1">
      <alignment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Fill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1" fillId="0" borderId="0" xfId="0" applyFont="1" applyAlignment="1" quotePrefix="1">
      <alignment horizontal="center"/>
    </xf>
    <xf numFmtId="43" fontId="0" fillId="0" borderId="0" xfId="15" applyAlignment="1">
      <alignment/>
    </xf>
    <xf numFmtId="43" fontId="0" fillId="0" borderId="0" xfId="15" applyFont="1" applyAlignment="1" quotePrefix="1">
      <alignment/>
    </xf>
    <xf numFmtId="15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0" fontId="0" fillId="0" borderId="0" xfId="15" applyNumberFormat="1" applyFont="1" applyBorder="1" applyAlignment="1">
      <alignment horizontal="center"/>
    </xf>
    <xf numFmtId="180" fontId="0" fillId="0" borderId="0" xfId="15" applyNumberFormat="1" applyFont="1" applyAlignment="1">
      <alignment horizontal="center"/>
    </xf>
    <xf numFmtId="180" fontId="0" fillId="0" borderId="2" xfId="15" applyNumberFormat="1" applyFont="1" applyBorder="1" applyAlignment="1">
      <alignment horizontal="center"/>
    </xf>
    <xf numFmtId="180" fontId="0" fillId="0" borderId="5" xfId="15" applyNumberFormat="1" applyFont="1" applyBorder="1" applyAlignment="1">
      <alignment horizontal="center"/>
    </xf>
    <xf numFmtId="180" fontId="0" fillId="0" borderId="6" xfId="15" applyNumberFormat="1" applyFont="1" applyBorder="1" applyAlignment="1">
      <alignment horizontal="center"/>
    </xf>
    <xf numFmtId="180" fontId="0" fillId="0" borderId="1" xfId="15" applyNumberFormat="1" applyFont="1" applyBorder="1" applyAlignment="1">
      <alignment horizontal="center"/>
    </xf>
    <xf numFmtId="43" fontId="0" fillId="0" borderId="1" xfId="15" applyBorder="1" applyAlignment="1">
      <alignment/>
    </xf>
    <xf numFmtId="0" fontId="1" fillId="0" borderId="4" xfId="0" applyFont="1" applyFill="1" applyBorder="1" applyAlignment="1">
      <alignment horizontal="center"/>
    </xf>
    <xf numFmtId="180" fontId="0" fillId="0" borderId="1" xfId="15" applyNumberFormat="1" applyFont="1" applyBorder="1" applyAlignment="1" quotePrefix="1">
      <alignment horizontal="right"/>
    </xf>
    <xf numFmtId="43" fontId="0" fillId="0" borderId="1" xfId="15" applyFont="1" applyBorder="1" applyAlignment="1" quotePrefix="1">
      <alignment/>
    </xf>
    <xf numFmtId="180" fontId="0" fillId="0" borderId="0" xfId="15" applyNumberFormat="1" applyFont="1" applyAlignment="1" quotePrefix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46"/>
  <sheetViews>
    <sheetView workbookViewId="0" topLeftCell="A10">
      <selection activeCell="B5" sqref="B5"/>
    </sheetView>
  </sheetViews>
  <sheetFormatPr defaultColWidth="9.140625" defaultRowHeight="12.75"/>
  <cols>
    <col min="1" max="1" width="4.00390625" style="0" customWidth="1"/>
    <col min="2" max="2" width="40.57421875" style="0" customWidth="1"/>
    <col min="3" max="3" width="3.851562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140625" style="0" customWidth="1"/>
    <col min="8" max="8" width="15.7109375" style="0" customWidth="1"/>
    <col min="9" max="9" width="2.57421875" style="0" customWidth="1"/>
    <col min="10" max="10" width="15.7109375" style="0" customWidth="1"/>
    <col min="11" max="11" width="13.57421875" style="0" customWidth="1"/>
    <col min="13" max="13" width="10.00390625" style="0" customWidth="1"/>
  </cols>
  <sheetData>
    <row r="1" ht="12.75">
      <c r="A1" s="1" t="s">
        <v>34</v>
      </c>
    </row>
    <row r="2" ht="12.75">
      <c r="A2" s="1" t="s">
        <v>72</v>
      </c>
    </row>
    <row r="3" ht="12.75">
      <c r="A3" s="1" t="s">
        <v>57</v>
      </c>
    </row>
    <row r="4" ht="12.75">
      <c r="A4" s="16" t="s">
        <v>23</v>
      </c>
    </row>
    <row r="6" spans="3:14" ht="12.75">
      <c r="C6" s="3"/>
      <c r="D6" s="53" t="s">
        <v>24</v>
      </c>
      <c r="E6" s="53"/>
      <c r="F6" s="53"/>
      <c r="G6" s="17"/>
      <c r="H6" s="53" t="s">
        <v>25</v>
      </c>
      <c r="I6" s="53"/>
      <c r="J6" s="53"/>
      <c r="K6" s="13"/>
      <c r="L6" s="13"/>
      <c r="M6" s="13"/>
      <c r="N6" s="9"/>
    </row>
    <row r="7" spans="4:14" ht="12.75">
      <c r="D7" s="14" t="s">
        <v>70</v>
      </c>
      <c r="E7" s="10"/>
      <c r="F7" s="14" t="s">
        <v>71</v>
      </c>
      <c r="G7" s="17"/>
      <c r="H7" s="14" t="str">
        <f>D7</f>
        <v>31/3/2006</v>
      </c>
      <c r="I7" s="10"/>
      <c r="J7" s="14" t="str">
        <f>F7</f>
        <v>31/3/2005</v>
      </c>
      <c r="K7" s="14"/>
      <c r="L7" s="10"/>
      <c r="M7" s="14"/>
      <c r="N7" s="9"/>
    </row>
    <row r="8" spans="4:14" ht="12.75">
      <c r="D8" s="23" t="s">
        <v>0</v>
      </c>
      <c r="E8" s="3"/>
      <c r="F8" s="23" t="s">
        <v>0</v>
      </c>
      <c r="G8" s="3"/>
      <c r="H8" s="23" t="s">
        <v>0</v>
      </c>
      <c r="I8" s="3"/>
      <c r="J8" s="23" t="s">
        <v>0</v>
      </c>
      <c r="K8" s="10"/>
      <c r="L8" s="10"/>
      <c r="M8" s="10"/>
      <c r="N8" s="9"/>
    </row>
    <row r="9" spans="11:14" ht="12.75">
      <c r="K9" s="9"/>
      <c r="L9" s="9"/>
      <c r="M9" s="9"/>
      <c r="N9" s="9"/>
    </row>
    <row r="10" spans="2:14" ht="12.75">
      <c r="B10" s="1" t="s">
        <v>4</v>
      </c>
      <c r="D10" s="8">
        <v>15631</v>
      </c>
      <c r="E10" s="9"/>
      <c r="F10" s="8">
        <v>11821</v>
      </c>
      <c r="G10" s="8"/>
      <c r="H10" s="8">
        <v>15631</v>
      </c>
      <c r="I10" s="9"/>
      <c r="J10" s="8">
        <v>11821</v>
      </c>
      <c r="K10" s="8"/>
      <c r="L10" s="9"/>
      <c r="M10" s="8"/>
      <c r="N10" s="9"/>
    </row>
    <row r="11" spans="4:14" ht="12.75">
      <c r="D11" s="4"/>
      <c r="F11" s="8"/>
      <c r="G11" s="8"/>
      <c r="H11" s="4"/>
      <c r="J11" s="8"/>
      <c r="K11" s="8"/>
      <c r="L11" s="9"/>
      <c r="M11" s="8"/>
      <c r="N11" s="9"/>
    </row>
    <row r="12" spans="2:14" ht="12.75">
      <c r="B12" s="1" t="s">
        <v>18</v>
      </c>
      <c r="D12" s="8">
        <v>-10269</v>
      </c>
      <c r="E12" s="9"/>
      <c r="F12" s="8">
        <v>-8298</v>
      </c>
      <c r="G12" s="8"/>
      <c r="H12" s="8">
        <v>-10269</v>
      </c>
      <c r="I12" s="9"/>
      <c r="J12" s="8">
        <v>-8298</v>
      </c>
      <c r="K12" s="8"/>
      <c r="L12" s="9"/>
      <c r="M12" s="8"/>
      <c r="N12" s="9"/>
    </row>
    <row r="13" spans="2:14" ht="12.75">
      <c r="B13" s="1"/>
      <c r="D13" s="8"/>
      <c r="E13" s="9"/>
      <c r="F13" s="8"/>
      <c r="G13" s="8"/>
      <c r="H13" s="8"/>
      <c r="I13" s="9"/>
      <c r="J13" s="8"/>
      <c r="K13" s="8"/>
      <c r="L13" s="9"/>
      <c r="M13" s="8"/>
      <c r="N13" s="9"/>
    </row>
    <row r="14" spans="2:14" ht="12.75">
      <c r="B14" s="1" t="s">
        <v>63</v>
      </c>
      <c r="D14" s="4">
        <v>-49</v>
      </c>
      <c r="F14" s="8">
        <v>232</v>
      </c>
      <c r="G14" s="8"/>
      <c r="H14" s="4">
        <v>-49</v>
      </c>
      <c r="J14" s="8">
        <v>232</v>
      </c>
      <c r="K14" s="8"/>
      <c r="L14" s="9"/>
      <c r="M14" s="8"/>
      <c r="N14" s="9"/>
    </row>
    <row r="15" spans="4:14" ht="12.75">
      <c r="D15" s="5"/>
      <c r="F15" s="5"/>
      <c r="G15" s="8"/>
      <c r="H15" s="5"/>
      <c r="J15" s="5"/>
      <c r="K15" s="8"/>
      <c r="L15" s="9"/>
      <c r="M15" s="8"/>
      <c r="N15" s="9"/>
    </row>
    <row r="16" spans="2:14" ht="12.75">
      <c r="B16" s="1" t="s">
        <v>50</v>
      </c>
      <c r="D16" s="4">
        <f>SUM(D10:D15)</f>
        <v>5313</v>
      </c>
      <c r="F16" s="4">
        <f>SUM(F10:F15)</f>
        <v>3755</v>
      </c>
      <c r="G16" s="4"/>
      <c r="H16" s="4">
        <f>SUM(H10:H15)</f>
        <v>5313</v>
      </c>
      <c r="J16" s="4">
        <f>SUM(J10:J15)</f>
        <v>3755</v>
      </c>
      <c r="K16" s="8"/>
      <c r="L16" s="9"/>
      <c r="M16" s="8"/>
      <c r="N16" s="9"/>
    </row>
    <row r="17" spans="4:14" ht="12.75">
      <c r="D17" s="8"/>
      <c r="E17" s="9"/>
      <c r="F17" s="8"/>
      <c r="G17" s="8"/>
      <c r="H17" s="8"/>
      <c r="I17" s="9"/>
      <c r="J17" s="8"/>
      <c r="K17" s="8"/>
      <c r="L17" s="9"/>
      <c r="M17" s="8"/>
      <c r="N17" s="9"/>
    </row>
    <row r="18" spans="2:14" ht="12.75">
      <c r="B18" s="1" t="s">
        <v>62</v>
      </c>
      <c r="D18" s="8">
        <v>177</v>
      </c>
      <c r="E18" s="9"/>
      <c r="F18" s="8">
        <v>165</v>
      </c>
      <c r="G18" s="8"/>
      <c r="H18" s="8">
        <v>177</v>
      </c>
      <c r="I18" s="9"/>
      <c r="J18" s="8">
        <v>165</v>
      </c>
      <c r="K18" s="8"/>
      <c r="L18" s="9"/>
      <c r="M18" s="8"/>
      <c r="N18" s="9"/>
    </row>
    <row r="19" spans="4:14" ht="12.75">
      <c r="D19" s="5"/>
      <c r="F19" s="5"/>
      <c r="G19" s="4"/>
      <c r="H19" s="5"/>
      <c r="J19" s="5"/>
      <c r="K19" s="8"/>
      <c r="L19" s="9"/>
      <c r="M19" s="8"/>
      <c r="N19" s="9"/>
    </row>
    <row r="20" spans="2:14" ht="12.75">
      <c r="B20" s="1" t="s">
        <v>11</v>
      </c>
      <c r="D20" s="4">
        <f>SUM(D16:D19)</f>
        <v>5490</v>
      </c>
      <c r="F20" s="4">
        <f>SUM(F16:F19)</f>
        <v>3920</v>
      </c>
      <c r="G20" s="4"/>
      <c r="H20" s="4">
        <f>SUM(H16:H19)</f>
        <v>5490</v>
      </c>
      <c r="I20" s="4"/>
      <c r="J20" s="4">
        <f>SUM(J16:J19)</f>
        <v>3920</v>
      </c>
      <c r="K20" s="8"/>
      <c r="L20" s="9"/>
      <c r="M20" s="8"/>
      <c r="N20" s="9"/>
    </row>
    <row r="21" spans="4:14" ht="12.75">
      <c r="D21" s="4"/>
      <c r="F21" s="4"/>
      <c r="G21" s="4"/>
      <c r="H21" s="4"/>
      <c r="J21" s="4"/>
      <c r="K21" s="8"/>
      <c r="L21" s="9"/>
      <c r="M21" s="8"/>
      <c r="N21" s="9"/>
    </row>
    <row r="22" spans="2:14" ht="12.75">
      <c r="B22" s="1" t="s">
        <v>67</v>
      </c>
      <c r="C22" s="2"/>
      <c r="D22" s="4">
        <v>-706</v>
      </c>
      <c r="F22" s="4">
        <v>-214</v>
      </c>
      <c r="G22" s="4"/>
      <c r="H22" s="4">
        <v>-706</v>
      </c>
      <c r="J22" s="4">
        <v>-214</v>
      </c>
      <c r="K22" s="8"/>
      <c r="L22" s="9"/>
      <c r="M22" s="8"/>
      <c r="N22" s="9"/>
    </row>
    <row r="23" spans="4:14" ht="12.75">
      <c r="D23" s="5"/>
      <c r="F23" s="5"/>
      <c r="G23" s="4"/>
      <c r="H23" s="5"/>
      <c r="J23" s="5"/>
      <c r="K23" s="8"/>
      <c r="L23" s="9"/>
      <c r="M23" s="8"/>
      <c r="N23" s="9"/>
    </row>
    <row r="24" spans="2:14" ht="13.5" thickBot="1">
      <c r="B24" s="1" t="s">
        <v>106</v>
      </c>
      <c r="D24" s="7">
        <f>SUM(D20:D22)</f>
        <v>4784</v>
      </c>
      <c r="F24" s="7">
        <f>SUM(F20:F23)</f>
        <v>3706</v>
      </c>
      <c r="G24" s="4"/>
      <c r="H24" s="7">
        <f>SUM(H20:H22)</f>
        <v>4784</v>
      </c>
      <c r="J24" s="7">
        <f>SUM(J20:J23)</f>
        <v>3706</v>
      </c>
      <c r="K24" s="8"/>
      <c r="L24" s="9"/>
      <c r="M24" s="8"/>
      <c r="N24" s="9"/>
    </row>
    <row r="25" spans="4:14" ht="13.5" thickTop="1">
      <c r="D25" s="4"/>
      <c r="F25" s="4"/>
      <c r="G25" s="4"/>
      <c r="H25" s="4"/>
      <c r="J25" s="4"/>
      <c r="K25" s="8"/>
      <c r="L25" s="9"/>
      <c r="M25" s="8"/>
      <c r="N25" s="9"/>
    </row>
    <row r="26" spans="2:14" ht="12.75">
      <c r="B26" s="1" t="s">
        <v>73</v>
      </c>
      <c r="D26" s="4"/>
      <c r="F26" s="4"/>
      <c r="G26" s="4"/>
      <c r="H26" s="4"/>
      <c r="J26" s="4"/>
      <c r="K26" s="8"/>
      <c r="L26" s="9"/>
      <c r="M26" s="8"/>
      <c r="N26" s="9"/>
    </row>
    <row r="27" spans="2:14" ht="12.75">
      <c r="B27" s="1" t="s">
        <v>74</v>
      </c>
      <c r="D27" s="4">
        <f>D31-D29</f>
        <v>4468</v>
      </c>
      <c r="F27" s="4">
        <f>F31-F29</f>
        <v>3533</v>
      </c>
      <c r="G27" s="4"/>
      <c r="H27" s="4">
        <f>H31-H29</f>
        <v>4468</v>
      </c>
      <c r="J27" s="4">
        <f>J31-J29</f>
        <v>3533</v>
      </c>
      <c r="K27" s="8"/>
      <c r="L27" s="9"/>
      <c r="M27" s="8"/>
      <c r="N27" s="9"/>
    </row>
    <row r="28" spans="4:14" ht="12.75">
      <c r="D28" s="4"/>
      <c r="F28" s="4"/>
      <c r="G28" s="4"/>
      <c r="H28" s="4"/>
      <c r="J28" s="4"/>
      <c r="K28" s="8"/>
      <c r="L28" s="9"/>
      <c r="M28" s="8"/>
      <c r="N28" s="9"/>
    </row>
    <row r="29" spans="2:14" ht="12.75">
      <c r="B29" s="1" t="s">
        <v>75</v>
      </c>
      <c r="D29" s="4">
        <v>316</v>
      </c>
      <c r="F29" s="4">
        <v>173</v>
      </c>
      <c r="G29" s="4"/>
      <c r="H29" s="4">
        <v>316</v>
      </c>
      <c r="J29" s="4">
        <v>173</v>
      </c>
      <c r="K29" s="8"/>
      <c r="L29" s="9"/>
      <c r="M29" s="8"/>
      <c r="N29" s="9"/>
    </row>
    <row r="30" spans="4:14" ht="12.75">
      <c r="D30" s="5"/>
      <c r="F30" s="5"/>
      <c r="G30" s="4"/>
      <c r="H30" s="5"/>
      <c r="J30" s="5"/>
      <c r="K30" s="8"/>
      <c r="L30" s="9"/>
      <c r="M30" s="8"/>
      <c r="N30" s="9"/>
    </row>
    <row r="31" spans="2:14" ht="13.5" thickBot="1">
      <c r="B31" s="1" t="s">
        <v>106</v>
      </c>
      <c r="D31" s="7">
        <f>D24</f>
        <v>4784</v>
      </c>
      <c r="E31" s="9"/>
      <c r="F31" s="7">
        <f>F24</f>
        <v>3706</v>
      </c>
      <c r="G31" s="8"/>
      <c r="H31" s="7">
        <f>H24</f>
        <v>4784</v>
      </c>
      <c r="I31" s="9"/>
      <c r="J31" s="7">
        <f>J24</f>
        <v>3706</v>
      </c>
      <c r="K31" s="8"/>
      <c r="L31" s="9"/>
      <c r="M31" s="8"/>
      <c r="N31" s="9"/>
    </row>
    <row r="32" spans="2:14" ht="13.5" thickTop="1">
      <c r="B32" s="1"/>
      <c r="D32" s="8"/>
      <c r="F32" s="8"/>
      <c r="G32" s="4"/>
      <c r="H32" s="8"/>
      <c r="J32" s="8"/>
      <c r="K32" s="8"/>
      <c r="L32" s="9"/>
      <c r="M32" s="8"/>
      <c r="N32" s="9"/>
    </row>
    <row r="33" spans="2:14" ht="12.75">
      <c r="B33" s="1" t="s">
        <v>76</v>
      </c>
      <c r="D33" s="4"/>
      <c r="F33" s="4"/>
      <c r="G33" s="4"/>
      <c r="H33" s="4"/>
      <c r="J33" s="4"/>
      <c r="K33" s="8"/>
      <c r="L33" s="9"/>
      <c r="M33" s="8"/>
      <c r="N33" s="9"/>
    </row>
    <row r="34" spans="2:14" ht="12.75">
      <c r="B34" t="s">
        <v>3</v>
      </c>
      <c r="D34" s="33">
        <f>4468363.12/201000000*100</f>
        <v>2.2230662288557212</v>
      </c>
      <c r="F34" s="33">
        <f>3532955.9/201000000*100</f>
        <v>1.757689502487562</v>
      </c>
      <c r="G34" s="4"/>
      <c r="H34" s="33">
        <f>4468363.12/201000000*100</f>
        <v>2.2230662288557212</v>
      </c>
      <c r="I34" s="2"/>
      <c r="J34" s="33">
        <f>3532955.9/201000000*100</f>
        <v>1.757689502487562</v>
      </c>
      <c r="K34" s="8"/>
      <c r="L34" s="9"/>
      <c r="M34" s="8"/>
      <c r="N34" s="9"/>
    </row>
    <row r="35" spans="2:14" ht="12.75">
      <c r="B35" t="s">
        <v>30</v>
      </c>
      <c r="D35" s="34">
        <f>4468363.12/209921141*100</f>
        <v>2.1285912884781815</v>
      </c>
      <c r="F35" s="34">
        <f>3532955.9/210187447*100</f>
        <v>1.6808596090897854</v>
      </c>
      <c r="G35" s="4"/>
      <c r="H35" s="34">
        <f>4468363.12/209921141*100</f>
        <v>2.1285912884781815</v>
      </c>
      <c r="J35" s="34">
        <f>3532955.9/210187447*100</f>
        <v>1.6808596090897854</v>
      </c>
      <c r="K35" s="8"/>
      <c r="L35" s="9"/>
      <c r="M35" s="8"/>
      <c r="N35" s="9"/>
    </row>
    <row r="36" spans="4:14" ht="12.75">
      <c r="D36" s="4"/>
      <c r="F36" s="4"/>
      <c r="G36" s="4"/>
      <c r="H36" s="4"/>
      <c r="J36" s="4"/>
      <c r="K36" s="8"/>
      <c r="L36" s="9"/>
      <c r="M36" s="8"/>
      <c r="N36" s="9"/>
    </row>
    <row r="37" spans="4:14" ht="12.75">
      <c r="D37" s="4"/>
      <c r="F37" s="4"/>
      <c r="G37" s="4"/>
      <c r="H37" s="4"/>
      <c r="J37" s="4"/>
      <c r="K37" s="8"/>
      <c r="L37" s="9"/>
      <c r="M37" s="8"/>
      <c r="N37" s="9"/>
    </row>
    <row r="38" spans="4:14" ht="12.75">
      <c r="D38" s="4"/>
      <c r="F38" s="4"/>
      <c r="G38" s="4"/>
      <c r="H38" s="4"/>
      <c r="J38" s="4"/>
      <c r="K38" s="8"/>
      <c r="L38" s="9"/>
      <c r="M38" s="8"/>
      <c r="N38" s="9"/>
    </row>
    <row r="39" spans="1:14" ht="12.75">
      <c r="A39" s="16"/>
      <c r="D39" s="4"/>
      <c r="F39" s="4"/>
      <c r="G39" s="4"/>
      <c r="H39" s="4"/>
      <c r="J39" s="4"/>
      <c r="K39" s="9"/>
      <c r="L39" s="9"/>
      <c r="M39" s="9"/>
      <c r="N39" s="9"/>
    </row>
    <row r="40" spans="4:14" ht="12.75">
      <c r="D40" s="4"/>
      <c r="F40" s="4"/>
      <c r="G40" s="4"/>
      <c r="H40" s="4"/>
      <c r="J40" s="4"/>
      <c r="K40" s="9"/>
      <c r="L40" s="9"/>
      <c r="M40" s="9"/>
      <c r="N40" s="9"/>
    </row>
    <row r="41" spans="4:14" ht="12.75">
      <c r="D41" s="4"/>
      <c r="F41" s="4"/>
      <c r="G41" s="4"/>
      <c r="H41" s="4"/>
      <c r="J41" s="4"/>
      <c r="K41" s="9"/>
      <c r="L41" s="9"/>
      <c r="M41" s="9"/>
      <c r="N41" s="9"/>
    </row>
    <row r="42" spans="1:14" ht="12.75">
      <c r="A42" s="1"/>
      <c r="D42" s="4"/>
      <c r="F42" s="4"/>
      <c r="G42" s="4"/>
      <c r="H42" s="4"/>
      <c r="J42" s="4"/>
      <c r="K42" s="9"/>
      <c r="L42" s="9"/>
      <c r="M42" s="9"/>
      <c r="N42" s="9"/>
    </row>
    <row r="43" spans="1:14" ht="12.75">
      <c r="A43" s="1"/>
      <c r="D43" s="4"/>
      <c r="F43" s="4"/>
      <c r="G43" s="4"/>
      <c r="H43" s="4"/>
      <c r="J43" s="4"/>
      <c r="K43" s="9"/>
      <c r="L43" s="9"/>
      <c r="M43" s="9"/>
      <c r="N43" s="9"/>
    </row>
    <row r="44" spans="4:14" ht="12.75">
      <c r="D44" s="4"/>
      <c r="F44" s="4"/>
      <c r="G44" s="4"/>
      <c r="H44" s="4"/>
      <c r="J44" s="4"/>
      <c r="K44" s="9"/>
      <c r="L44" s="9"/>
      <c r="M44" s="9"/>
      <c r="N44" s="9"/>
    </row>
    <row r="45" spans="4:14" ht="12.75">
      <c r="D45" s="4"/>
      <c r="F45" s="4"/>
      <c r="G45" s="4"/>
      <c r="H45" s="4"/>
      <c r="J45" s="4"/>
      <c r="K45" s="9"/>
      <c r="L45" s="9"/>
      <c r="M45" s="9"/>
      <c r="N45" s="9"/>
    </row>
    <row r="46" spans="4:14" ht="12.75">
      <c r="D46" s="4"/>
      <c r="F46" s="4"/>
      <c r="G46" s="4"/>
      <c r="H46" s="4"/>
      <c r="J46" s="4"/>
      <c r="K46" s="9"/>
      <c r="L46" s="9"/>
      <c r="M46" s="9"/>
      <c r="N46" s="9"/>
    </row>
    <row r="47" spans="4:14" ht="12.75">
      <c r="D47" s="4"/>
      <c r="F47" s="4"/>
      <c r="G47" s="4"/>
      <c r="H47" s="4"/>
      <c r="J47" s="4"/>
      <c r="K47" s="9"/>
      <c r="L47" s="9"/>
      <c r="M47" s="9"/>
      <c r="N47" s="9"/>
    </row>
    <row r="48" spans="4:14" ht="12.75">
      <c r="D48" s="4"/>
      <c r="F48" s="4"/>
      <c r="G48" s="4"/>
      <c r="H48" s="4"/>
      <c r="J48" s="4"/>
      <c r="K48" s="9"/>
      <c r="L48" s="9"/>
      <c r="M48" s="9"/>
      <c r="N48" s="9"/>
    </row>
    <row r="49" spans="4:11" ht="12.75">
      <c r="D49" s="4"/>
      <c r="F49" s="4"/>
      <c r="G49" s="4"/>
      <c r="H49" s="4"/>
      <c r="J49" s="4"/>
      <c r="K49" s="9"/>
    </row>
    <row r="50" spans="4:11" ht="12.75">
      <c r="D50" s="4"/>
      <c r="F50" s="4"/>
      <c r="G50" s="4"/>
      <c r="H50" s="4"/>
      <c r="J50" s="4"/>
      <c r="K50" s="9"/>
    </row>
    <row r="51" spans="4:11" ht="12.75">
      <c r="D51" s="4"/>
      <c r="F51" s="4"/>
      <c r="G51" s="4"/>
      <c r="H51" s="4"/>
      <c r="K51" s="9"/>
    </row>
    <row r="52" spans="6:11" ht="12.75">
      <c r="F52" s="4"/>
      <c r="G52" s="4"/>
      <c r="H52" s="4"/>
      <c r="K52" s="9"/>
    </row>
    <row r="53" spans="6:11" ht="12.75">
      <c r="F53" s="4"/>
      <c r="G53" s="4"/>
      <c r="H53" s="4"/>
      <c r="K53" s="9"/>
    </row>
    <row r="54" spans="6:11" ht="12.75">
      <c r="F54" s="4"/>
      <c r="G54" s="4"/>
      <c r="H54" s="4"/>
      <c r="K54" s="9"/>
    </row>
    <row r="55" spans="6:11" ht="12.75">
      <c r="F55" s="4"/>
      <c r="G55" s="4"/>
      <c r="H55" s="4"/>
      <c r="K55" s="9"/>
    </row>
    <row r="56" spans="6:11" ht="12.75">
      <c r="F56" s="4"/>
      <c r="G56" s="4"/>
      <c r="H56" s="4"/>
      <c r="K56" s="9"/>
    </row>
    <row r="57" spans="6:11" ht="12.75">
      <c r="F57" s="4"/>
      <c r="G57" s="4"/>
      <c r="H57" s="4"/>
      <c r="K57" s="9"/>
    </row>
    <row r="58" spans="6:11" ht="12.75">
      <c r="F58" s="4"/>
      <c r="G58" s="4"/>
      <c r="H58" s="4"/>
      <c r="K58" s="9"/>
    </row>
    <row r="59" spans="6:11" ht="12.75">
      <c r="F59" s="4"/>
      <c r="G59" s="4"/>
      <c r="H59" s="4"/>
      <c r="K59" s="9"/>
    </row>
    <row r="60" spans="6:11" ht="12.75">
      <c r="F60" s="4"/>
      <c r="G60" s="4"/>
      <c r="H60" s="4"/>
      <c r="K60" s="9"/>
    </row>
    <row r="61" spans="6:11" ht="12.75">
      <c r="F61" s="4"/>
      <c r="G61" s="4"/>
      <c r="H61" s="4"/>
      <c r="K61" s="9"/>
    </row>
    <row r="62" spans="6:11" ht="12.75">
      <c r="F62" s="4"/>
      <c r="G62" s="4"/>
      <c r="H62" s="4"/>
      <c r="K62" s="9"/>
    </row>
    <row r="63" spans="6:11" ht="12.75">
      <c r="F63" s="4"/>
      <c r="G63" s="4"/>
      <c r="H63" s="4"/>
      <c r="K63" s="9"/>
    </row>
    <row r="64" spans="6:11" ht="12.75">
      <c r="F64" s="4"/>
      <c r="G64" s="4"/>
      <c r="H64" s="4"/>
      <c r="K64" s="9"/>
    </row>
    <row r="65" spans="6:11" ht="12.75">
      <c r="F65" s="4"/>
      <c r="G65" s="4"/>
      <c r="H65" s="4"/>
      <c r="K65" s="9"/>
    </row>
    <row r="66" ht="12.75">
      <c r="K66" s="9"/>
    </row>
    <row r="67" ht="12.75">
      <c r="K67" s="9"/>
    </row>
    <row r="68" ht="12.75">
      <c r="K68" s="9"/>
    </row>
    <row r="69" ht="12.75">
      <c r="K69" s="9"/>
    </row>
    <row r="70" ht="12.75">
      <c r="K70" s="9"/>
    </row>
    <row r="71" ht="12.75">
      <c r="K71" s="9"/>
    </row>
    <row r="72" ht="12.75">
      <c r="K72" s="9"/>
    </row>
    <row r="73" ht="12.75">
      <c r="K73" s="9"/>
    </row>
    <row r="74" ht="12.75">
      <c r="K74" s="9"/>
    </row>
    <row r="75" ht="12.75">
      <c r="K75" s="9"/>
    </row>
    <row r="76" ht="12.75">
      <c r="K76" s="9"/>
    </row>
    <row r="77" ht="12.75">
      <c r="K77" s="9"/>
    </row>
    <row r="78" ht="12.75">
      <c r="K78" s="9"/>
    </row>
    <row r="79" ht="12.75">
      <c r="K79" s="9"/>
    </row>
    <row r="80" ht="12.75">
      <c r="K80" s="9"/>
    </row>
    <row r="81" ht="12.75">
      <c r="K81" s="9"/>
    </row>
    <row r="82" ht="12.75">
      <c r="K82" s="9"/>
    </row>
    <row r="83" ht="12.75">
      <c r="K83" s="9"/>
    </row>
    <row r="84" ht="12.75">
      <c r="K84" s="9"/>
    </row>
    <row r="85" ht="12.75">
      <c r="K85" s="9"/>
    </row>
    <row r="86" ht="12.75">
      <c r="K86" s="9"/>
    </row>
    <row r="87" ht="12.75">
      <c r="K87" s="9"/>
    </row>
    <row r="88" ht="12.75">
      <c r="K88" s="9"/>
    </row>
    <row r="89" ht="12.75">
      <c r="K89" s="9"/>
    </row>
    <row r="90" ht="12.75">
      <c r="K90" s="9"/>
    </row>
    <row r="91" ht="12.75">
      <c r="K91" s="9"/>
    </row>
    <row r="92" ht="12.75">
      <c r="K92" s="9"/>
    </row>
    <row r="93" ht="12.75">
      <c r="K93" s="9"/>
    </row>
    <row r="94" ht="12.75">
      <c r="K94" s="9"/>
    </row>
    <row r="95" ht="12.75">
      <c r="K95" s="9"/>
    </row>
    <row r="96" ht="12.75">
      <c r="K96" s="9"/>
    </row>
    <row r="97" ht="12.75">
      <c r="K97" s="9"/>
    </row>
    <row r="98" ht="12.75">
      <c r="K98" s="9"/>
    </row>
    <row r="99" ht="12.75">
      <c r="K99" s="9"/>
    </row>
    <row r="100" ht="12.75">
      <c r="K100" s="9"/>
    </row>
    <row r="101" ht="12.75">
      <c r="K101" s="9"/>
    </row>
    <row r="102" ht="12.75">
      <c r="K102" s="9"/>
    </row>
    <row r="103" ht="12.75">
      <c r="K103" s="9"/>
    </row>
    <row r="104" ht="12.75">
      <c r="K104" s="9"/>
    </row>
    <row r="105" ht="12.75">
      <c r="K105" s="9"/>
    </row>
    <row r="106" ht="12.75">
      <c r="K106" s="9"/>
    </row>
    <row r="107" ht="12.75">
      <c r="K107" s="9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  <row r="120" ht="12.75">
      <c r="K120" s="9"/>
    </row>
    <row r="121" ht="12.75">
      <c r="K121" s="9"/>
    </row>
    <row r="122" ht="12.75">
      <c r="K122" s="9"/>
    </row>
    <row r="123" ht="12.75">
      <c r="K123" s="9"/>
    </row>
    <row r="124" ht="12.75">
      <c r="K124" s="9"/>
    </row>
    <row r="125" ht="12.75">
      <c r="K125" s="9"/>
    </row>
    <row r="126" ht="12.75">
      <c r="K126" s="9"/>
    </row>
    <row r="127" ht="12.75">
      <c r="K127" s="9"/>
    </row>
    <row r="128" ht="12.75">
      <c r="K128" s="9"/>
    </row>
    <row r="129" ht="12.75">
      <c r="K129" s="9"/>
    </row>
    <row r="130" ht="12.75">
      <c r="K130" s="9"/>
    </row>
    <row r="131" ht="12.75">
      <c r="K131" s="9"/>
    </row>
    <row r="132" ht="12.75">
      <c r="K132" s="9"/>
    </row>
    <row r="133" ht="12.75">
      <c r="K133" s="9"/>
    </row>
    <row r="134" ht="12.75">
      <c r="K134" s="9"/>
    </row>
    <row r="135" ht="12.75">
      <c r="K135" s="9"/>
    </row>
    <row r="136" ht="12.75">
      <c r="K136" s="9"/>
    </row>
    <row r="137" ht="12.75">
      <c r="K137" s="9"/>
    </row>
    <row r="138" ht="12.75">
      <c r="K138" s="9"/>
    </row>
    <row r="139" ht="12.75">
      <c r="K139" s="9"/>
    </row>
    <row r="140" ht="12.75">
      <c r="K140" s="9"/>
    </row>
    <row r="141" ht="12.75">
      <c r="K141" s="9"/>
    </row>
    <row r="142" ht="12.75">
      <c r="K142" s="9"/>
    </row>
    <row r="143" ht="12.75">
      <c r="K143" s="9"/>
    </row>
    <row r="144" ht="12.75">
      <c r="K144" s="9"/>
    </row>
    <row r="145" ht="12.75">
      <c r="K145" s="9"/>
    </row>
    <row r="146" ht="12.75">
      <c r="K146" s="9"/>
    </row>
    <row r="147" ht="12.75">
      <c r="K147" s="9"/>
    </row>
    <row r="148" ht="12.75">
      <c r="K148" s="9"/>
    </row>
    <row r="149" ht="12.75">
      <c r="K149" s="9"/>
    </row>
    <row r="150" ht="12.75">
      <c r="K150" s="9"/>
    </row>
    <row r="151" ht="12.75">
      <c r="K151" s="9"/>
    </row>
    <row r="152" ht="12.75">
      <c r="K152" s="9"/>
    </row>
    <row r="153" ht="12.75">
      <c r="K153" s="9"/>
    </row>
    <row r="154" ht="12.75">
      <c r="K154" s="9"/>
    </row>
    <row r="155" ht="12.75">
      <c r="K155" s="9"/>
    </row>
    <row r="156" ht="12.75">
      <c r="K156" s="9"/>
    </row>
    <row r="157" ht="12.75">
      <c r="K157" s="9"/>
    </row>
    <row r="158" ht="12.75">
      <c r="K158" s="9"/>
    </row>
    <row r="159" ht="12.75">
      <c r="K159" s="9"/>
    </row>
    <row r="160" ht="12.75">
      <c r="K160" s="9"/>
    </row>
    <row r="161" ht="12.75">
      <c r="K161" s="9"/>
    </row>
    <row r="162" ht="12.75">
      <c r="K162" s="9"/>
    </row>
    <row r="163" ht="12.75">
      <c r="K163" s="9"/>
    </row>
    <row r="164" ht="12.75">
      <c r="K164" s="9"/>
    </row>
    <row r="165" ht="12.75">
      <c r="K165" s="9"/>
    </row>
    <row r="166" ht="12.75">
      <c r="K166" s="9"/>
    </row>
    <row r="167" ht="12.75">
      <c r="K167" s="9"/>
    </row>
    <row r="168" ht="12.75">
      <c r="K168" s="9"/>
    </row>
    <row r="169" ht="12.75">
      <c r="K169" s="9"/>
    </row>
    <row r="170" ht="12.75">
      <c r="K170" s="9"/>
    </row>
    <row r="171" ht="12.75">
      <c r="K171" s="9"/>
    </row>
    <row r="172" ht="12.75">
      <c r="K172" s="9"/>
    </row>
    <row r="173" ht="12.75">
      <c r="K173" s="9"/>
    </row>
    <row r="174" ht="12.75">
      <c r="K174" s="9"/>
    </row>
    <row r="175" ht="12.75">
      <c r="K175" s="9"/>
    </row>
    <row r="176" ht="12.75">
      <c r="K176" s="9"/>
    </row>
    <row r="177" ht="12.75">
      <c r="K177" s="9"/>
    </row>
    <row r="178" ht="12.75">
      <c r="K178" s="9"/>
    </row>
    <row r="179" ht="12.75">
      <c r="K179" s="9"/>
    </row>
    <row r="180" ht="12.75">
      <c r="K180" s="9"/>
    </row>
    <row r="181" ht="12.75">
      <c r="K181" s="9"/>
    </row>
    <row r="182" ht="12.75">
      <c r="K182" s="9"/>
    </row>
    <row r="183" ht="12.75">
      <c r="K183" s="9"/>
    </row>
    <row r="184" ht="12.75">
      <c r="K184" s="9"/>
    </row>
    <row r="185" ht="12.75">
      <c r="K185" s="9"/>
    </row>
    <row r="186" ht="12.75">
      <c r="K186" s="9"/>
    </row>
    <row r="187" ht="12.75">
      <c r="K187" s="9"/>
    </row>
    <row r="188" ht="12.75">
      <c r="K188" s="9"/>
    </row>
    <row r="189" ht="12.75">
      <c r="K189" s="9"/>
    </row>
    <row r="190" ht="12.75">
      <c r="K190" s="9"/>
    </row>
    <row r="191" ht="12.75">
      <c r="K191" s="9"/>
    </row>
    <row r="192" ht="12.75">
      <c r="K192" s="9"/>
    </row>
    <row r="193" ht="12.75">
      <c r="K193" s="9"/>
    </row>
    <row r="194" ht="12.75">
      <c r="K194" s="9"/>
    </row>
    <row r="195" ht="12.75">
      <c r="K195" s="9"/>
    </row>
    <row r="196" ht="12.75">
      <c r="K196" s="9"/>
    </row>
    <row r="197" ht="12.75">
      <c r="K197" s="9"/>
    </row>
    <row r="198" ht="12.75">
      <c r="K198" s="9"/>
    </row>
    <row r="199" ht="12.75">
      <c r="K199" s="9"/>
    </row>
    <row r="200" ht="12.75">
      <c r="K200" s="9"/>
    </row>
    <row r="201" ht="12.75">
      <c r="K201" s="9"/>
    </row>
    <row r="202" ht="12.75">
      <c r="K202" s="9"/>
    </row>
    <row r="203" ht="12.75">
      <c r="K203" s="9"/>
    </row>
    <row r="204" ht="12.75">
      <c r="K204" s="9"/>
    </row>
    <row r="205" ht="12.75">
      <c r="K205" s="9"/>
    </row>
    <row r="206" ht="12.75">
      <c r="K206" s="9"/>
    </row>
    <row r="207" ht="12.75">
      <c r="K207" s="9"/>
    </row>
    <row r="208" ht="12.75">
      <c r="K208" s="9"/>
    </row>
    <row r="209" ht="12.75">
      <c r="K209" s="9"/>
    </row>
    <row r="210" ht="12.75">
      <c r="K210" s="9"/>
    </row>
    <row r="211" ht="12.75">
      <c r="K211" s="9"/>
    </row>
    <row r="212" ht="12.75">
      <c r="K212" s="9"/>
    </row>
    <row r="213" ht="12.75">
      <c r="K213" s="9"/>
    </row>
    <row r="214" ht="12.75">
      <c r="K214" s="9"/>
    </row>
    <row r="215" ht="12.75">
      <c r="K215" s="9"/>
    </row>
    <row r="216" ht="12.75">
      <c r="K216" s="9"/>
    </row>
    <row r="217" ht="12.75">
      <c r="K217" s="9"/>
    </row>
    <row r="218" ht="12.75">
      <c r="K218" s="9"/>
    </row>
    <row r="219" ht="12.75">
      <c r="K219" s="9"/>
    </row>
    <row r="220" ht="12.75">
      <c r="K220" s="9"/>
    </row>
    <row r="221" ht="12.75">
      <c r="K221" s="9"/>
    </row>
    <row r="222" ht="12.75">
      <c r="K222" s="9"/>
    </row>
    <row r="223" ht="12.75">
      <c r="K223" s="9"/>
    </row>
    <row r="224" ht="12.75">
      <c r="K224" s="9"/>
    </row>
    <row r="225" ht="12.75">
      <c r="K225" s="9"/>
    </row>
    <row r="226" ht="12.75">
      <c r="K226" s="9"/>
    </row>
    <row r="227" ht="12.75">
      <c r="K227" s="9"/>
    </row>
    <row r="228" ht="12.75">
      <c r="K228" s="9"/>
    </row>
    <row r="229" ht="12.75">
      <c r="K229" s="9"/>
    </row>
    <row r="230" ht="12.75">
      <c r="K230" s="9"/>
    </row>
    <row r="231" ht="12.75">
      <c r="K231" s="9"/>
    </row>
    <row r="232" ht="12.75">
      <c r="K232" s="9"/>
    </row>
    <row r="233" ht="12.75">
      <c r="K233" s="9"/>
    </row>
    <row r="234" ht="12.75">
      <c r="K234" s="9"/>
    </row>
    <row r="235" ht="12.75">
      <c r="K235" s="9"/>
    </row>
    <row r="236" ht="12.75">
      <c r="K236" s="9"/>
    </row>
    <row r="237" ht="12.75">
      <c r="K237" s="9"/>
    </row>
    <row r="238" ht="12.75">
      <c r="K238" s="9"/>
    </row>
    <row r="239" ht="12.75">
      <c r="K239" s="9"/>
    </row>
    <row r="240" ht="12.75">
      <c r="K240" s="9"/>
    </row>
    <row r="241" ht="12.75">
      <c r="K241" s="9"/>
    </row>
    <row r="242" ht="12.75">
      <c r="K242" s="9"/>
    </row>
    <row r="243" ht="12.75">
      <c r="K243" s="9"/>
    </row>
    <row r="244" ht="12.75">
      <c r="K244" s="9"/>
    </row>
    <row r="245" ht="12.75">
      <c r="K245" s="9"/>
    </row>
    <row r="246" ht="12.75">
      <c r="K246" s="9"/>
    </row>
    <row r="247" ht="12.75">
      <c r="K247" s="9"/>
    </row>
    <row r="248" ht="12.75">
      <c r="K248" s="9"/>
    </row>
    <row r="249" ht="12.75">
      <c r="K249" s="9"/>
    </row>
    <row r="250" ht="12.75">
      <c r="K250" s="9"/>
    </row>
    <row r="251" ht="12.75">
      <c r="K251" s="9"/>
    </row>
    <row r="252" ht="12.75">
      <c r="K252" s="9"/>
    </row>
    <row r="253" ht="12.75">
      <c r="K253" s="9"/>
    </row>
    <row r="254" ht="12.75">
      <c r="K254" s="9"/>
    </row>
    <row r="255" ht="12.75">
      <c r="K255" s="9"/>
    </row>
    <row r="256" ht="12.75">
      <c r="K256" s="9"/>
    </row>
    <row r="257" ht="12.75">
      <c r="K257" s="9"/>
    </row>
    <row r="258" ht="12.75">
      <c r="K258" s="9"/>
    </row>
    <row r="259" ht="12.75">
      <c r="K259" s="9"/>
    </row>
    <row r="260" ht="12.75">
      <c r="K260" s="9"/>
    </row>
    <row r="261" ht="12.75">
      <c r="K261" s="9"/>
    </row>
    <row r="262" ht="12.75">
      <c r="K262" s="9"/>
    </row>
    <row r="263" ht="12.75">
      <c r="K263" s="9"/>
    </row>
    <row r="264" ht="12.75">
      <c r="K264" s="9"/>
    </row>
    <row r="265" ht="12.75">
      <c r="K265" s="9"/>
    </row>
    <row r="266" ht="12.75">
      <c r="K266" s="9"/>
    </row>
    <row r="267" ht="12.75">
      <c r="K267" s="9"/>
    </row>
    <row r="268" ht="12.75">
      <c r="K268" s="9"/>
    </row>
    <row r="269" ht="12.75">
      <c r="K269" s="9"/>
    </row>
    <row r="270" ht="12.75">
      <c r="K270" s="9"/>
    </row>
    <row r="271" ht="12.75">
      <c r="K271" s="9"/>
    </row>
    <row r="272" ht="12.75">
      <c r="K272" s="9"/>
    </row>
    <row r="273" ht="12.75">
      <c r="K273" s="9"/>
    </row>
    <row r="274" ht="12.75">
      <c r="K274" s="9"/>
    </row>
    <row r="275" ht="12.75">
      <c r="K275" s="9"/>
    </row>
    <row r="276" ht="12.75">
      <c r="K276" s="9"/>
    </row>
    <row r="277" ht="12.75">
      <c r="K277" s="9"/>
    </row>
    <row r="278" ht="12.75">
      <c r="K278" s="9"/>
    </row>
    <row r="279" ht="12.75">
      <c r="K279" s="9"/>
    </row>
    <row r="280" ht="12.75">
      <c r="K280" s="9"/>
    </row>
    <row r="281" ht="12.75">
      <c r="K281" s="9"/>
    </row>
    <row r="282" ht="12.75">
      <c r="K282" s="9"/>
    </row>
    <row r="283" ht="12.75">
      <c r="K283" s="9"/>
    </row>
    <row r="284" ht="12.75">
      <c r="K284" s="9"/>
    </row>
    <row r="285" ht="12.75">
      <c r="K285" s="9"/>
    </row>
    <row r="286" ht="12.75">
      <c r="K286" s="9"/>
    </row>
    <row r="287" ht="12.75">
      <c r="K287" s="9"/>
    </row>
    <row r="288" ht="12.75">
      <c r="K288" s="9"/>
    </row>
    <row r="289" ht="12.75">
      <c r="K289" s="9"/>
    </row>
    <row r="290" ht="12.75">
      <c r="K290" s="9"/>
    </row>
    <row r="291" ht="12.75">
      <c r="K291" s="9"/>
    </row>
    <row r="292" ht="12.75">
      <c r="K292" s="9"/>
    </row>
    <row r="293" ht="12.75">
      <c r="K293" s="9"/>
    </row>
    <row r="294" ht="12.75">
      <c r="K294" s="9"/>
    </row>
    <row r="295" ht="12.75">
      <c r="K295" s="9"/>
    </row>
    <row r="296" ht="12.75">
      <c r="K296" s="9"/>
    </row>
    <row r="297" ht="12.75">
      <c r="K297" s="9"/>
    </row>
    <row r="298" ht="12.75">
      <c r="K298" s="9"/>
    </row>
    <row r="299" ht="12.75">
      <c r="K299" s="9"/>
    </row>
    <row r="300" ht="12.75">
      <c r="K300" s="9"/>
    </row>
    <row r="301" ht="12.75">
      <c r="K301" s="9"/>
    </row>
    <row r="302" ht="12.75">
      <c r="K302" s="9"/>
    </row>
    <row r="303" ht="12.75">
      <c r="K303" s="9"/>
    </row>
    <row r="304" ht="12.75">
      <c r="K304" s="9"/>
    </row>
    <row r="305" ht="12.75">
      <c r="K305" s="9"/>
    </row>
    <row r="306" ht="12.75">
      <c r="K306" s="9"/>
    </row>
    <row r="307" ht="12.75">
      <c r="K307" s="9"/>
    </row>
    <row r="308" ht="12.75">
      <c r="K308" s="9"/>
    </row>
    <row r="309" ht="12.75">
      <c r="K309" s="9"/>
    </row>
    <row r="310" ht="12.75">
      <c r="K310" s="9"/>
    </row>
    <row r="311" ht="12.75">
      <c r="K311" s="9"/>
    </row>
    <row r="312" ht="12.75">
      <c r="K312" s="9"/>
    </row>
    <row r="313" ht="12.75">
      <c r="K313" s="9"/>
    </row>
    <row r="314" ht="12.75">
      <c r="K314" s="9"/>
    </row>
    <row r="315" ht="12.75">
      <c r="K315" s="9"/>
    </row>
    <row r="316" ht="12.75">
      <c r="K316" s="9"/>
    </row>
    <row r="317" ht="12.75">
      <c r="K317" s="9"/>
    </row>
    <row r="318" ht="12.75">
      <c r="K318" s="9"/>
    </row>
    <row r="319" ht="12.75">
      <c r="K319" s="9"/>
    </row>
    <row r="320" ht="12.75">
      <c r="K320" s="9"/>
    </row>
    <row r="321" ht="12.75">
      <c r="K321" s="9"/>
    </row>
    <row r="322" ht="12.75">
      <c r="K322" s="9"/>
    </row>
    <row r="323" ht="12.75">
      <c r="K323" s="9"/>
    </row>
    <row r="324" ht="12.75">
      <c r="K324" s="9"/>
    </row>
    <row r="325" ht="12.75">
      <c r="K325" s="9"/>
    </row>
    <row r="326" ht="12.75">
      <c r="K326" s="9"/>
    </row>
    <row r="327" ht="12.75">
      <c r="K327" s="9"/>
    </row>
    <row r="328" ht="12.75">
      <c r="K328" s="9"/>
    </row>
    <row r="329" ht="12.75">
      <c r="K329" s="9"/>
    </row>
    <row r="330" ht="12.75">
      <c r="K330" s="9"/>
    </row>
    <row r="331" ht="12.75">
      <c r="K331" s="9"/>
    </row>
    <row r="332" ht="12.75">
      <c r="K332" s="9"/>
    </row>
    <row r="333" ht="12.75">
      <c r="K333" s="9"/>
    </row>
    <row r="334" ht="12.75">
      <c r="K334" s="9"/>
    </row>
    <row r="335" ht="12.75">
      <c r="K335" s="9"/>
    </row>
    <row r="336" ht="12.75">
      <c r="K336" s="9"/>
    </row>
    <row r="337" ht="12.75">
      <c r="K337" s="9"/>
    </row>
    <row r="338" ht="12.75">
      <c r="K338" s="9"/>
    </row>
    <row r="339" ht="12.75">
      <c r="K339" s="9"/>
    </row>
    <row r="340" ht="12.75">
      <c r="K340" s="9"/>
    </row>
    <row r="341" ht="12.75">
      <c r="K341" s="9"/>
    </row>
    <row r="342" ht="12.75">
      <c r="K342" s="9"/>
    </row>
    <row r="343" ht="12.75">
      <c r="K343" s="9"/>
    </row>
    <row r="344" ht="12.75">
      <c r="K344" s="9"/>
    </row>
    <row r="345" ht="12.75">
      <c r="K345" s="9"/>
    </row>
    <row r="346" ht="12.75">
      <c r="K346" s="9"/>
    </row>
    <row r="347" ht="12.75">
      <c r="K347" s="9"/>
    </row>
    <row r="348" ht="12.75">
      <c r="K348" s="9"/>
    </row>
    <row r="349" ht="12.75">
      <c r="K349" s="9"/>
    </row>
    <row r="350" ht="12.75">
      <c r="K350" s="9"/>
    </row>
    <row r="351" ht="12.75">
      <c r="K351" s="9"/>
    </row>
    <row r="352" ht="12.75">
      <c r="K352" s="9"/>
    </row>
    <row r="353" ht="12.75">
      <c r="K353" s="9"/>
    </row>
    <row r="354" ht="12.75">
      <c r="K354" s="9"/>
    </row>
    <row r="355" ht="12.75">
      <c r="K355" s="9"/>
    </row>
    <row r="356" ht="12.75">
      <c r="K356" s="9"/>
    </row>
    <row r="357" ht="12.75">
      <c r="K357" s="9"/>
    </row>
    <row r="358" ht="12.75">
      <c r="K358" s="9"/>
    </row>
    <row r="359" ht="12.75">
      <c r="K359" s="9"/>
    </row>
    <row r="360" ht="12.75">
      <c r="K360" s="9"/>
    </row>
    <row r="361" ht="12.75">
      <c r="K361" s="9"/>
    </row>
    <row r="362" ht="12.75">
      <c r="K362" s="9"/>
    </row>
    <row r="363" ht="12.75">
      <c r="K363" s="9"/>
    </row>
    <row r="364" ht="12.75">
      <c r="K364" s="9"/>
    </row>
    <row r="365" ht="12.75">
      <c r="K365" s="9"/>
    </row>
    <row r="366" ht="12.75">
      <c r="K366" s="9"/>
    </row>
    <row r="367" ht="12.75">
      <c r="K367" s="9"/>
    </row>
    <row r="368" ht="12.75">
      <c r="K368" s="9"/>
    </row>
    <row r="369" ht="12.75">
      <c r="K369" s="9"/>
    </row>
    <row r="370" ht="12.75">
      <c r="K370" s="9"/>
    </row>
    <row r="371" ht="12.75">
      <c r="K371" s="9"/>
    </row>
    <row r="372" ht="12.75">
      <c r="K372" s="9"/>
    </row>
    <row r="373" ht="12.75">
      <c r="K373" s="9"/>
    </row>
    <row r="374" ht="12.75">
      <c r="K374" s="9"/>
    </row>
    <row r="375" ht="12.75">
      <c r="K375" s="9"/>
    </row>
    <row r="376" ht="12.75">
      <c r="K376" s="9"/>
    </row>
    <row r="377" ht="12.75">
      <c r="K377" s="9"/>
    </row>
    <row r="378" ht="12.75">
      <c r="K378" s="9"/>
    </row>
    <row r="379" ht="12.75">
      <c r="K379" s="9"/>
    </row>
    <row r="380" ht="12.75">
      <c r="K380" s="9"/>
    </row>
    <row r="381" ht="12.75">
      <c r="K381" s="9"/>
    </row>
    <row r="382" ht="12.75">
      <c r="K382" s="9"/>
    </row>
    <row r="383" ht="12.75">
      <c r="K383" s="9"/>
    </row>
    <row r="384" ht="12.75">
      <c r="K384" s="9"/>
    </row>
    <row r="385" ht="12.75">
      <c r="K385" s="9"/>
    </row>
    <row r="386" ht="12.75">
      <c r="K386" s="9"/>
    </row>
    <row r="387" ht="12.75">
      <c r="K387" s="9"/>
    </row>
    <row r="388" ht="12.75">
      <c r="K388" s="9"/>
    </row>
    <row r="389" ht="12.75">
      <c r="K389" s="9"/>
    </row>
    <row r="390" ht="12.75">
      <c r="K390" s="9"/>
    </row>
    <row r="391" ht="12.75">
      <c r="K391" s="9"/>
    </row>
    <row r="392" ht="12.75">
      <c r="K392" s="9"/>
    </row>
    <row r="393" ht="12.75">
      <c r="K393" s="9"/>
    </row>
    <row r="394" ht="12.75">
      <c r="K394" s="9"/>
    </row>
    <row r="395" ht="12.75">
      <c r="K395" s="9"/>
    </row>
    <row r="396" ht="12.75">
      <c r="K396" s="9"/>
    </row>
    <row r="397" ht="12.75">
      <c r="K397" s="9"/>
    </row>
    <row r="398" ht="12.75">
      <c r="K398" s="9"/>
    </row>
    <row r="399" ht="12.75">
      <c r="K399" s="9"/>
    </row>
    <row r="400" ht="12.75">
      <c r="K400" s="9"/>
    </row>
    <row r="401" ht="12.75">
      <c r="K401" s="9"/>
    </row>
    <row r="402" ht="12.75">
      <c r="K402" s="9"/>
    </row>
    <row r="403" ht="12.75">
      <c r="K403" s="9"/>
    </row>
    <row r="404" ht="12.75">
      <c r="K404" s="9"/>
    </row>
    <row r="405" ht="12.75">
      <c r="K405" s="9"/>
    </row>
    <row r="406" ht="12.75">
      <c r="K406" s="9"/>
    </row>
    <row r="407" ht="12.75">
      <c r="K407" s="9"/>
    </row>
    <row r="408" ht="12.75">
      <c r="K408" s="9"/>
    </row>
    <row r="409" ht="12.75">
      <c r="K409" s="9"/>
    </row>
    <row r="410" ht="12.75">
      <c r="K410" s="9"/>
    </row>
    <row r="411" ht="12.75">
      <c r="K411" s="9"/>
    </row>
    <row r="412" ht="12.75">
      <c r="K412" s="9"/>
    </row>
    <row r="413" ht="12.75">
      <c r="K413" s="9"/>
    </row>
    <row r="414" ht="12.75">
      <c r="K414" s="9"/>
    </row>
    <row r="415" ht="12.75">
      <c r="K415" s="9"/>
    </row>
    <row r="416" ht="12.75">
      <c r="K416" s="9"/>
    </row>
    <row r="417" ht="12.75">
      <c r="K417" s="9"/>
    </row>
    <row r="418" ht="12.75">
      <c r="K418" s="9"/>
    </row>
    <row r="419" ht="12.75">
      <c r="K419" s="9"/>
    </row>
    <row r="420" ht="12.75">
      <c r="K420" s="9"/>
    </row>
    <row r="421" ht="12.75">
      <c r="K421" s="9"/>
    </row>
    <row r="422" ht="12.75">
      <c r="K422" s="9"/>
    </row>
    <row r="423" ht="12.75">
      <c r="K423" s="9"/>
    </row>
    <row r="424" ht="12.75">
      <c r="K424" s="9"/>
    </row>
    <row r="425" ht="12.75">
      <c r="K425" s="9"/>
    </row>
    <row r="426" ht="12.75">
      <c r="K426" s="9"/>
    </row>
    <row r="427" ht="12.75">
      <c r="K427" s="9"/>
    </row>
    <row r="428" ht="12.75">
      <c r="K428" s="9"/>
    </row>
    <row r="429" ht="12.75">
      <c r="K429" s="9"/>
    </row>
    <row r="430" ht="12.75">
      <c r="K430" s="9"/>
    </row>
    <row r="431" ht="12.75">
      <c r="K431" s="9"/>
    </row>
    <row r="432" ht="12.75">
      <c r="K432" s="9"/>
    </row>
    <row r="433" ht="12.75">
      <c r="K433" s="9"/>
    </row>
    <row r="434" ht="12.75">
      <c r="K434" s="9"/>
    </row>
    <row r="435" ht="12.75">
      <c r="K435" s="9"/>
    </row>
    <row r="436" ht="12.75">
      <c r="K436" s="9"/>
    </row>
    <row r="437" ht="12.75">
      <c r="K437" s="9"/>
    </row>
    <row r="438" ht="12.75">
      <c r="K438" s="9"/>
    </row>
    <row r="439" ht="12.75">
      <c r="K439" s="9"/>
    </row>
    <row r="440" ht="12.75">
      <c r="K440" s="9"/>
    </row>
    <row r="441" ht="12.75">
      <c r="K441" s="9"/>
    </row>
    <row r="442" ht="12.75">
      <c r="K442" s="9"/>
    </row>
    <row r="443" ht="12.75">
      <c r="K443" s="9"/>
    </row>
    <row r="444" ht="12.75">
      <c r="K444" s="9"/>
    </row>
    <row r="445" ht="12.75">
      <c r="K445" s="9"/>
    </row>
    <row r="446" ht="12.75">
      <c r="K446" s="9"/>
    </row>
    <row r="447" ht="12.75">
      <c r="K447" s="9"/>
    </row>
    <row r="448" ht="12.75">
      <c r="K448" s="9"/>
    </row>
    <row r="449" ht="12.75">
      <c r="K449" s="9"/>
    </row>
    <row r="450" ht="12.75">
      <c r="K450" s="9"/>
    </row>
    <row r="451" ht="12.75">
      <c r="K451" s="9"/>
    </row>
    <row r="452" ht="12.75">
      <c r="K452" s="9"/>
    </row>
    <row r="453" ht="12.75">
      <c r="K453" s="9"/>
    </row>
    <row r="454" ht="12.75">
      <c r="K454" s="9"/>
    </row>
    <row r="455" ht="12.75">
      <c r="K455" s="9"/>
    </row>
    <row r="456" ht="12.75">
      <c r="K456" s="9"/>
    </row>
    <row r="457" ht="12.75">
      <c r="K457" s="9"/>
    </row>
    <row r="458" ht="12.75">
      <c r="K458" s="9"/>
    </row>
    <row r="459" ht="12.75">
      <c r="K459" s="9"/>
    </row>
    <row r="460" ht="12.75">
      <c r="K460" s="9"/>
    </row>
    <row r="461" ht="12.75">
      <c r="K461" s="9"/>
    </row>
    <row r="462" ht="12.75">
      <c r="K462" s="9"/>
    </row>
    <row r="463" ht="12.75">
      <c r="K463" s="9"/>
    </row>
    <row r="464" ht="12.75">
      <c r="K464" s="9"/>
    </row>
    <row r="465" ht="12.75">
      <c r="K465" s="9"/>
    </row>
    <row r="466" ht="12.75">
      <c r="K466" s="9"/>
    </row>
    <row r="467" ht="12.75">
      <c r="K467" s="9"/>
    </row>
    <row r="468" ht="12.75">
      <c r="K468" s="9"/>
    </row>
    <row r="469" ht="12.75">
      <c r="K469" s="9"/>
    </row>
    <row r="470" ht="12.75">
      <c r="K470" s="9"/>
    </row>
    <row r="471" ht="12.75">
      <c r="K471" s="9"/>
    </row>
    <row r="472" ht="12.75">
      <c r="K472" s="9"/>
    </row>
    <row r="473" ht="12.75">
      <c r="K473" s="9"/>
    </row>
    <row r="474" ht="12.75">
      <c r="K474" s="9"/>
    </row>
    <row r="475" ht="12.75">
      <c r="K475" s="9"/>
    </row>
    <row r="476" ht="12.75">
      <c r="K476" s="9"/>
    </row>
    <row r="477" ht="12.75">
      <c r="K477" s="9"/>
    </row>
    <row r="478" ht="12.75">
      <c r="K478" s="9"/>
    </row>
    <row r="479" ht="12.75">
      <c r="K479" s="9"/>
    </row>
    <row r="480" ht="12.75">
      <c r="K480" s="9"/>
    </row>
    <row r="481" ht="12.75">
      <c r="K481" s="9"/>
    </row>
    <row r="482" ht="12.75">
      <c r="K482" s="9"/>
    </row>
    <row r="483" ht="12.75">
      <c r="K483" s="9"/>
    </row>
    <row r="484" ht="12.75">
      <c r="K484" s="9"/>
    </row>
    <row r="485" ht="12.75">
      <c r="K485" s="9"/>
    </row>
    <row r="486" ht="12.75">
      <c r="K486" s="9"/>
    </row>
    <row r="487" ht="12.75">
      <c r="K487" s="9"/>
    </row>
    <row r="488" ht="12.75">
      <c r="K488" s="9"/>
    </row>
    <row r="489" ht="12.75">
      <c r="K489" s="9"/>
    </row>
    <row r="490" ht="12.75">
      <c r="K490" s="9"/>
    </row>
    <row r="491" ht="12.75">
      <c r="K491" s="9"/>
    </row>
    <row r="492" ht="12.75">
      <c r="K492" s="9"/>
    </row>
    <row r="493" ht="12.75">
      <c r="K493" s="9"/>
    </row>
    <row r="494" ht="12.75">
      <c r="K494" s="9"/>
    </row>
    <row r="495" ht="12.75">
      <c r="K495" s="9"/>
    </row>
    <row r="496" ht="12.75">
      <c r="K496" s="9"/>
    </row>
    <row r="497" ht="12.75">
      <c r="K497" s="9"/>
    </row>
    <row r="498" ht="12.75">
      <c r="K498" s="9"/>
    </row>
    <row r="499" ht="12.75">
      <c r="K499" s="9"/>
    </row>
    <row r="500" ht="12.75">
      <c r="K500" s="9"/>
    </row>
    <row r="501" ht="12.75">
      <c r="K501" s="9"/>
    </row>
    <row r="502" ht="12.75">
      <c r="K502" s="9"/>
    </row>
    <row r="503" ht="12.75">
      <c r="K503" s="9"/>
    </row>
    <row r="504" ht="12.75">
      <c r="K504" s="9"/>
    </row>
    <row r="505" ht="12.75">
      <c r="K505" s="9"/>
    </row>
    <row r="506" ht="12.75">
      <c r="K506" s="9"/>
    </row>
    <row r="507" ht="12.75">
      <c r="K507" s="9"/>
    </row>
    <row r="508" ht="12.75">
      <c r="K508" s="9"/>
    </row>
    <row r="509" ht="12.75">
      <c r="K509" s="9"/>
    </row>
    <row r="510" ht="12.75">
      <c r="K510" s="9"/>
    </row>
    <row r="511" ht="12.75">
      <c r="K511" s="9"/>
    </row>
    <row r="512" ht="12.75">
      <c r="K512" s="9"/>
    </row>
    <row r="513" ht="12.75">
      <c r="K513" s="9"/>
    </row>
    <row r="514" ht="12.75">
      <c r="K514" s="9"/>
    </row>
    <row r="515" ht="12.75">
      <c r="K515" s="9"/>
    </row>
    <row r="516" ht="12.75">
      <c r="K516" s="9"/>
    </row>
    <row r="517" ht="12.75">
      <c r="K517" s="9"/>
    </row>
    <row r="518" ht="12.75">
      <c r="K518" s="9"/>
    </row>
    <row r="519" ht="12.75">
      <c r="K519" s="9"/>
    </row>
    <row r="520" ht="12.75">
      <c r="K520" s="9"/>
    </row>
    <row r="521" ht="12.75">
      <c r="K521" s="9"/>
    </row>
    <row r="522" ht="12.75">
      <c r="K522" s="9"/>
    </row>
    <row r="523" ht="12.75">
      <c r="K523" s="9"/>
    </row>
    <row r="524" ht="12.75">
      <c r="K524" s="9"/>
    </row>
    <row r="525" ht="12.75">
      <c r="K525" s="9"/>
    </row>
    <row r="526" ht="12.75">
      <c r="K526" s="9"/>
    </row>
    <row r="527" ht="12.75">
      <c r="K527" s="9"/>
    </row>
    <row r="528" ht="12.75">
      <c r="K528" s="9"/>
    </row>
    <row r="529" ht="12.75">
      <c r="K529" s="9"/>
    </row>
    <row r="530" ht="12.75">
      <c r="K530" s="9"/>
    </row>
    <row r="531" ht="12.75">
      <c r="K531" s="9"/>
    </row>
    <row r="532" ht="12.75">
      <c r="K532" s="9"/>
    </row>
    <row r="533" ht="12.75">
      <c r="K533" s="9"/>
    </row>
    <row r="534" ht="12.75">
      <c r="K534" s="9"/>
    </row>
    <row r="535" ht="12.75">
      <c r="K535" s="9"/>
    </row>
    <row r="536" ht="12.75">
      <c r="K536" s="9"/>
    </row>
    <row r="537" ht="12.75">
      <c r="K537" s="9"/>
    </row>
    <row r="538" ht="12.75">
      <c r="K538" s="9"/>
    </row>
    <row r="539" ht="12.75">
      <c r="K539" s="9"/>
    </row>
    <row r="540" ht="12.75">
      <c r="K540" s="9"/>
    </row>
    <row r="541" ht="12.75">
      <c r="K541" s="9"/>
    </row>
    <row r="542" ht="12.75">
      <c r="K542" s="9"/>
    </row>
    <row r="543" ht="12.75">
      <c r="K543" s="9"/>
    </row>
    <row r="544" ht="12.75">
      <c r="K544" s="9"/>
    </row>
    <row r="545" ht="12.75">
      <c r="K545" s="9"/>
    </row>
    <row r="546" ht="12.75">
      <c r="K546" s="9"/>
    </row>
    <row r="547" ht="12.75">
      <c r="K547" s="9"/>
    </row>
    <row r="548" ht="12.75">
      <c r="K548" s="9"/>
    </row>
    <row r="549" ht="12.75">
      <c r="K549" s="9"/>
    </row>
    <row r="550" ht="12.75">
      <c r="K550" s="9"/>
    </row>
    <row r="551" ht="12.75">
      <c r="K551" s="9"/>
    </row>
    <row r="552" ht="12.75">
      <c r="K552" s="9"/>
    </row>
    <row r="553" ht="12.75">
      <c r="K553" s="9"/>
    </row>
    <row r="554" ht="12.75">
      <c r="K554" s="9"/>
    </row>
    <row r="555" ht="12.75">
      <c r="K555" s="9"/>
    </row>
    <row r="556" ht="12.75">
      <c r="K556" s="9"/>
    </row>
    <row r="557" ht="12.75">
      <c r="K557" s="9"/>
    </row>
    <row r="558" ht="12.75">
      <c r="K558" s="9"/>
    </row>
    <row r="559" ht="12.75">
      <c r="K559" s="9"/>
    </row>
    <row r="560" ht="12.75">
      <c r="K560" s="9"/>
    </row>
    <row r="561" ht="12.75">
      <c r="K561" s="9"/>
    </row>
    <row r="562" ht="12.75">
      <c r="K562" s="9"/>
    </row>
    <row r="563" ht="12.75">
      <c r="K563" s="9"/>
    </row>
    <row r="564" ht="12.75">
      <c r="K564" s="9"/>
    </row>
    <row r="565" ht="12.75">
      <c r="K565" s="9"/>
    </row>
    <row r="566" ht="12.75">
      <c r="K566" s="9"/>
    </row>
    <row r="567" ht="12.75">
      <c r="K567" s="9"/>
    </row>
    <row r="568" ht="12.75">
      <c r="K568" s="9"/>
    </row>
    <row r="569" ht="12.75">
      <c r="K569" s="9"/>
    </row>
    <row r="570" ht="12.75">
      <c r="K570" s="9"/>
    </row>
    <row r="571" ht="12.75">
      <c r="K571" s="9"/>
    </row>
    <row r="572" ht="12.75">
      <c r="K572" s="9"/>
    </row>
    <row r="573" ht="12.75">
      <c r="K573" s="9"/>
    </row>
    <row r="574" ht="12.75">
      <c r="K574" s="9"/>
    </row>
    <row r="575" ht="12.75">
      <c r="K575" s="9"/>
    </row>
    <row r="576" ht="12.75">
      <c r="K576" s="9"/>
    </row>
    <row r="577" ht="12.75">
      <c r="K577" s="9"/>
    </row>
    <row r="578" ht="12.75">
      <c r="K578" s="9"/>
    </row>
    <row r="579" ht="12.75">
      <c r="K579" s="9"/>
    </row>
    <row r="580" ht="12.75">
      <c r="K580" s="9"/>
    </row>
    <row r="581" ht="12.75">
      <c r="K581" s="9"/>
    </row>
    <row r="582" ht="12.75">
      <c r="K582" s="9"/>
    </row>
    <row r="583" ht="12.75">
      <c r="K583" s="9"/>
    </row>
    <row r="584" ht="12.75">
      <c r="K584" s="9"/>
    </row>
    <row r="585" ht="12.75">
      <c r="K585" s="9"/>
    </row>
    <row r="586" ht="12.75">
      <c r="K586" s="9"/>
    </row>
    <row r="587" ht="12.75">
      <c r="K587" s="9"/>
    </row>
    <row r="588" ht="12.75">
      <c r="K588" s="9"/>
    </row>
    <row r="589" ht="12.75">
      <c r="K589" s="9"/>
    </row>
    <row r="590" ht="12.75">
      <c r="K590" s="9"/>
    </row>
    <row r="591" ht="12.75">
      <c r="K591" s="9"/>
    </row>
    <row r="592" ht="12.75">
      <c r="K592" s="9"/>
    </row>
    <row r="593" ht="12.75">
      <c r="K593" s="9"/>
    </row>
    <row r="594" ht="12.75">
      <c r="K594" s="9"/>
    </row>
    <row r="595" ht="12.75">
      <c r="K595" s="9"/>
    </row>
    <row r="596" ht="12.75">
      <c r="K596" s="9"/>
    </row>
    <row r="597" ht="12.75">
      <c r="K597" s="9"/>
    </row>
    <row r="598" ht="12.75">
      <c r="K598" s="9"/>
    </row>
    <row r="599" ht="12.75">
      <c r="K599" s="9"/>
    </row>
    <row r="600" ht="12.75">
      <c r="K600" s="9"/>
    </row>
    <row r="601" ht="12.75">
      <c r="K601" s="9"/>
    </row>
    <row r="602" ht="12.75">
      <c r="K602" s="9"/>
    </row>
    <row r="603" ht="12.75">
      <c r="K603" s="9"/>
    </row>
    <row r="604" ht="12.75">
      <c r="K604" s="9"/>
    </row>
    <row r="605" ht="12.75">
      <c r="K605" s="9"/>
    </row>
    <row r="606" ht="12.75">
      <c r="K606" s="9"/>
    </row>
    <row r="607" ht="12.75">
      <c r="K607" s="9"/>
    </row>
    <row r="608" ht="12.75">
      <c r="K608" s="9"/>
    </row>
    <row r="609" ht="12.75">
      <c r="K609" s="9"/>
    </row>
    <row r="610" ht="12.75">
      <c r="K610" s="9"/>
    </row>
    <row r="611" ht="12.75">
      <c r="K611" s="9"/>
    </row>
    <row r="612" ht="12.75">
      <c r="K612" s="9"/>
    </row>
    <row r="613" ht="12.75">
      <c r="K613" s="9"/>
    </row>
    <row r="614" ht="12.75">
      <c r="K614" s="9"/>
    </row>
    <row r="615" ht="12.75">
      <c r="K615" s="9"/>
    </row>
    <row r="616" ht="12.75">
      <c r="K616" s="9"/>
    </row>
    <row r="617" ht="12.75">
      <c r="K617" s="9"/>
    </row>
    <row r="618" ht="12.75">
      <c r="K618" s="9"/>
    </row>
    <row r="619" ht="12.75">
      <c r="K619" s="9"/>
    </row>
    <row r="620" ht="12.75">
      <c r="K620" s="9"/>
    </row>
    <row r="621" ht="12.75">
      <c r="K621" s="9"/>
    </row>
    <row r="622" ht="12.75">
      <c r="K622" s="9"/>
    </row>
    <row r="623" ht="12.75">
      <c r="K623" s="9"/>
    </row>
    <row r="624" ht="12.75">
      <c r="K624" s="9"/>
    </row>
    <row r="625" ht="12.75">
      <c r="K625" s="9"/>
    </row>
    <row r="626" ht="12.75">
      <c r="K626" s="9"/>
    </row>
    <row r="627" ht="12.75">
      <c r="K627" s="9"/>
    </row>
    <row r="628" ht="12.75">
      <c r="K628" s="9"/>
    </row>
    <row r="629" ht="12.75">
      <c r="K629" s="9"/>
    </row>
    <row r="630" ht="12.75">
      <c r="K630" s="9"/>
    </row>
    <row r="631" ht="12.75">
      <c r="K631" s="9"/>
    </row>
    <row r="632" ht="12.75">
      <c r="K632" s="9"/>
    </row>
    <row r="633" ht="12.75">
      <c r="K633" s="9"/>
    </row>
    <row r="634" ht="12.75">
      <c r="K634" s="9"/>
    </row>
    <row r="635" ht="12.75">
      <c r="K635" s="9"/>
    </row>
    <row r="636" ht="12.75">
      <c r="K636" s="9"/>
    </row>
    <row r="637" ht="12.75">
      <c r="K637" s="9"/>
    </row>
    <row r="638" ht="12.75">
      <c r="K638" s="9"/>
    </row>
    <row r="639" ht="12.75">
      <c r="K639" s="9"/>
    </row>
    <row r="640" ht="12.75">
      <c r="K640" s="9"/>
    </row>
    <row r="641" ht="12.75">
      <c r="K641" s="9"/>
    </row>
    <row r="642" ht="12.75">
      <c r="K642" s="9"/>
    </row>
    <row r="643" ht="12.75">
      <c r="K643" s="9"/>
    </row>
    <row r="644" ht="12.75">
      <c r="K644" s="9"/>
    </row>
    <row r="645" ht="12.75">
      <c r="K645" s="9"/>
    </row>
    <row r="646" ht="12.75">
      <c r="K646" s="9"/>
    </row>
  </sheetData>
  <mergeCells count="2">
    <mergeCell ref="D6:F6"/>
    <mergeCell ref="H6:J6"/>
  </mergeCells>
  <printOptions/>
  <pageMargins left="0.46" right="0.32" top="1" bottom="1" header="0.44" footer="0.5"/>
  <pageSetup fitToHeight="1" fitToWidth="1" horizontalDpi="600" verticalDpi="600" orientation="portrait" paperSize="9" scale="73" r:id="rId3"/>
  <legacyDrawing r:id="rId2"/>
  <oleObjects>
    <oleObject progId="Word.Document.8" shapeId="3435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14"/>
  <sheetViews>
    <sheetView workbookViewId="0" topLeftCell="A1">
      <selection activeCell="D37" sqref="D37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7.8515625" style="0" customWidth="1"/>
    <col min="4" max="4" width="12.8515625" style="0" customWidth="1"/>
    <col min="5" max="5" width="7.140625" style="0" customWidth="1"/>
    <col min="6" max="6" width="13.28125" style="0" customWidth="1"/>
    <col min="7" max="7" width="4.140625" style="0" customWidth="1"/>
  </cols>
  <sheetData>
    <row r="1" spans="1:11" ht="12.75">
      <c r="A1" s="1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2.75">
      <c r="A2" s="1" t="s">
        <v>56</v>
      </c>
    </row>
    <row r="3" ht="12.75">
      <c r="A3" s="16" t="s">
        <v>23</v>
      </c>
    </row>
    <row r="4" spans="1:6" ht="12.75">
      <c r="A4" s="1"/>
      <c r="D4" s="10" t="s">
        <v>53</v>
      </c>
      <c r="E4" s="9"/>
      <c r="F4" s="10" t="s">
        <v>52</v>
      </c>
    </row>
    <row r="5" spans="4:6" ht="12.75">
      <c r="D5" s="3" t="s">
        <v>17</v>
      </c>
      <c r="F5" s="3" t="s">
        <v>17</v>
      </c>
    </row>
    <row r="6" spans="4:6" ht="12.75">
      <c r="D6" s="14" t="s">
        <v>70</v>
      </c>
      <c r="F6" s="14" t="s">
        <v>65</v>
      </c>
    </row>
    <row r="7" spans="4:6" ht="12.75">
      <c r="D7" s="23" t="s">
        <v>0</v>
      </c>
      <c r="E7" s="2"/>
      <c r="F7" s="23" t="s">
        <v>0</v>
      </c>
    </row>
    <row r="8" spans="2:6" ht="12.75">
      <c r="B8" s="1" t="s">
        <v>77</v>
      </c>
      <c r="D8" s="10"/>
      <c r="E8" s="2"/>
      <c r="F8" s="10"/>
    </row>
    <row r="9" spans="2:6" ht="12.75">
      <c r="B9" t="s">
        <v>78</v>
      </c>
      <c r="D9" s="42">
        <v>12672</v>
      </c>
      <c r="E9" s="43"/>
      <c r="F9" s="42">
        <v>12079</v>
      </c>
    </row>
    <row r="10" spans="2:6" ht="12.75">
      <c r="B10" t="s">
        <v>12</v>
      </c>
      <c r="D10" s="42">
        <v>3524</v>
      </c>
      <c r="E10" s="43"/>
      <c r="F10" s="42">
        <v>3524</v>
      </c>
    </row>
    <row r="11" spans="2:6" ht="12.75">
      <c r="B11" t="s">
        <v>79</v>
      </c>
      <c r="D11" s="42">
        <v>1091</v>
      </c>
      <c r="E11" s="43"/>
      <c r="F11" s="42">
        <v>1279</v>
      </c>
    </row>
    <row r="12" spans="2:6" ht="12.75">
      <c r="B12" s="1" t="s">
        <v>81</v>
      </c>
      <c r="D12" s="44">
        <f>SUM(D9:D11)</f>
        <v>17287</v>
      </c>
      <c r="E12" s="43"/>
      <c r="F12" s="44">
        <f>SUM(F9:F11)</f>
        <v>16882</v>
      </c>
    </row>
    <row r="13" spans="4:6" ht="12.75">
      <c r="D13" s="42"/>
      <c r="E13" s="43"/>
      <c r="F13" s="42"/>
    </row>
    <row r="14" spans="2:6" ht="12.75">
      <c r="B14" t="s">
        <v>14</v>
      </c>
      <c r="D14" s="42">
        <v>11689</v>
      </c>
      <c r="E14" s="43"/>
      <c r="F14" s="42">
        <v>10120</v>
      </c>
    </row>
    <row r="15" spans="2:6" ht="12.75">
      <c r="B15" t="s">
        <v>51</v>
      </c>
      <c r="D15" s="42">
        <v>466</v>
      </c>
      <c r="E15" s="43"/>
      <c r="F15" s="42">
        <v>444</v>
      </c>
    </row>
    <row r="16" spans="2:6" ht="12.75">
      <c r="B16" t="s">
        <v>19</v>
      </c>
      <c r="D16" s="42">
        <v>31651</v>
      </c>
      <c r="E16" s="43"/>
      <c r="F16" s="42">
        <v>26558</v>
      </c>
    </row>
    <row r="17" spans="2:6" ht="12.75">
      <c r="B17" s="1" t="s">
        <v>80</v>
      </c>
      <c r="D17" s="44">
        <f>SUM(D14:D16)</f>
        <v>43806</v>
      </c>
      <c r="E17" s="43"/>
      <c r="F17" s="44">
        <f>SUM(F14:F16)</f>
        <v>37122</v>
      </c>
    </row>
    <row r="18" spans="4:6" ht="12.75">
      <c r="D18" s="42"/>
      <c r="E18" s="43"/>
      <c r="F18" s="42"/>
    </row>
    <row r="19" spans="2:6" ht="13.5" thickBot="1">
      <c r="B19" s="1" t="s">
        <v>82</v>
      </c>
      <c r="D19" s="45">
        <f>D12+D17</f>
        <v>61093</v>
      </c>
      <c r="E19" s="43"/>
      <c r="F19" s="45">
        <f>F12+F17</f>
        <v>54004</v>
      </c>
    </row>
    <row r="20" spans="4:6" ht="13.5" thickTop="1">
      <c r="D20" s="42"/>
      <c r="E20" s="43"/>
      <c r="F20" s="42"/>
    </row>
    <row r="21" spans="2:6" ht="12.75">
      <c r="B21" s="1" t="s">
        <v>83</v>
      </c>
      <c r="D21" s="42"/>
      <c r="E21" s="43"/>
      <c r="F21" s="42"/>
    </row>
    <row r="22" spans="2:6" ht="12.75">
      <c r="B22" t="s">
        <v>21</v>
      </c>
      <c r="D22" s="42">
        <v>20100</v>
      </c>
      <c r="E22" s="43"/>
      <c r="F22" s="42">
        <v>20100</v>
      </c>
    </row>
    <row r="23" spans="2:6" ht="12.75">
      <c r="B23" s="16" t="s">
        <v>2</v>
      </c>
      <c r="D23" s="42">
        <v>27020</v>
      </c>
      <c r="E23" s="43"/>
      <c r="F23" s="42">
        <v>22341</v>
      </c>
    </row>
    <row r="24" spans="2:6" ht="12.75">
      <c r="B24" s="1" t="s">
        <v>84</v>
      </c>
      <c r="D24" s="46"/>
      <c r="E24" s="43"/>
      <c r="F24" s="46"/>
    </row>
    <row r="25" spans="2:6" ht="12.75">
      <c r="B25" s="1" t="s">
        <v>85</v>
      </c>
      <c r="D25" s="42">
        <f>SUM(D22:D23)</f>
        <v>47120</v>
      </c>
      <c r="E25" s="43"/>
      <c r="F25" s="42">
        <f>SUM(F22:F23)</f>
        <v>42441</v>
      </c>
    </row>
    <row r="26" spans="4:6" ht="12.75">
      <c r="D26" s="42"/>
      <c r="E26" s="43"/>
      <c r="F26" s="42"/>
    </row>
    <row r="27" spans="2:6" ht="12.75">
      <c r="B27" s="1" t="s">
        <v>10</v>
      </c>
      <c r="D27" s="42">
        <v>1946</v>
      </c>
      <c r="E27" s="43"/>
      <c r="F27" s="42">
        <v>1568</v>
      </c>
    </row>
    <row r="28" spans="2:6" ht="12.75">
      <c r="B28" s="1" t="s">
        <v>86</v>
      </c>
      <c r="D28" s="44">
        <f>D25+D27</f>
        <v>49066</v>
      </c>
      <c r="E28" s="43"/>
      <c r="F28" s="44">
        <f>F25+F27</f>
        <v>44009</v>
      </c>
    </row>
    <row r="29" spans="4:6" ht="12.75">
      <c r="D29" s="42"/>
      <c r="E29" s="43"/>
      <c r="F29" s="42"/>
    </row>
    <row r="30" spans="2:6" ht="12.75">
      <c r="B30" s="1" t="s">
        <v>87</v>
      </c>
      <c r="D30" s="42"/>
      <c r="E30" s="43"/>
      <c r="F30" s="42"/>
    </row>
    <row r="31" spans="2:6" ht="12.75">
      <c r="B31" s="16" t="s">
        <v>88</v>
      </c>
      <c r="D31" s="42">
        <v>9</v>
      </c>
      <c r="E31" s="43"/>
      <c r="F31" s="42">
        <v>9</v>
      </c>
    </row>
    <row r="32" spans="2:6" ht="12.75">
      <c r="B32" s="1" t="s">
        <v>89</v>
      </c>
      <c r="D32" s="44">
        <f>D31</f>
        <v>9</v>
      </c>
      <c r="E32" s="43"/>
      <c r="F32" s="44">
        <f>F31</f>
        <v>9</v>
      </c>
    </row>
    <row r="33" spans="2:6" ht="12.75">
      <c r="B33" s="16"/>
      <c r="D33" s="42"/>
      <c r="E33" s="43"/>
      <c r="F33" s="42"/>
    </row>
    <row r="34" spans="2:6" ht="12.75">
      <c r="B34" s="39" t="s">
        <v>20</v>
      </c>
      <c r="D34" s="42">
        <v>3537</v>
      </c>
      <c r="E34" s="43"/>
      <c r="F34" s="42">
        <v>3870</v>
      </c>
    </row>
    <row r="35" spans="2:6" ht="12.75">
      <c r="B35" s="40" t="s">
        <v>107</v>
      </c>
      <c r="D35" s="42">
        <v>785</v>
      </c>
      <c r="E35" s="43"/>
      <c r="F35" s="42">
        <v>307</v>
      </c>
    </row>
    <row r="36" spans="2:6" ht="12.75">
      <c r="B36" s="40" t="s">
        <v>13</v>
      </c>
      <c r="D36" s="42">
        <v>7696</v>
      </c>
      <c r="E36" s="43"/>
      <c r="F36" s="42">
        <v>5809</v>
      </c>
    </row>
    <row r="37" spans="2:6" ht="12.75">
      <c r="B37" s="41" t="s">
        <v>90</v>
      </c>
      <c r="D37" s="44">
        <f>SUM(D34:D36)</f>
        <v>12018</v>
      </c>
      <c r="E37" s="43"/>
      <c r="F37" s="44">
        <f>SUM(F34:F36)</f>
        <v>9986</v>
      </c>
    </row>
    <row r="38" spans="2:6" ht="12.75">
      <c r="B38" s="16"/>
      <c r="D38" s="42"/>
      <c r="E38" s="43"/>
      <c r="F38" s="42"/>
    </row>
    <row r="39" spans="2:6" ht="12.75">
      <c r="B39" s="1" t="s">
        <v>91</v>
      </c>
      <c r="D39" s="47">
        <f>D32+D37</f>
        <v>12027</v>
      </c>
      <c r="E39" s="43"/>
      <c r="F39" s="47">
        <f>F32+F37</f>
        <v>9995</v>
      </c>
    </row>
    <row r="40" spans="4:6" ht="12.75">
      <c r="D40" s="42"/>
      <c r="E40" s="43"/>
      <c r="F40" s="42"/>
    </row>
    <row r="41" spans="2:6" ht="13.5" thickBot="1">
      <c r="B41" s="1" t="s">
        <v>92</v>
      </c>
      <c r="D41" s="45">
        <f>D39+D28</f>
        <v>61093</v>
      </c>
      <c r="E41" s="43"/>
      <c r="F41" s="45">
        <f>F39+F28</f>
        <v>54004</v>
      </c>
    </row>
    <row r="42" spans="2:6" ht="13.5" thickTop="1">
      <c r="B42" s="1"/>
      <c r="D42" s="10"/>
      <c r="E42" s="2"/>
      <c r="F42" s="10"/>
    </row>
    <row r="43" spans="1:6" ht="12.75">
      <c r="A43" s="1"/>
      <c r="B43" s="1" t="s">
        <v>22</v>
      </c>
      <c r="D43" s="24">
        <f>(D28-D10-D11)/201000</f>
        <v>0.22114925373134328</v>
      </c>
      <c r="E43" s="25"/>
      <c r="F43" s="24">
        <f>(F28-F10-F11)/201000</f>
        <v>0.1950547263681592</v>
      </c>
    </row>
    <row r="44" spans="1:6" ht="12.75">
      <c r="A44" s="1"/>
      <c r="B44" s="1"/>
      <c r="D44" s="24"/>
      <c r="E44" s="25"/>
      <c r="F44" s="24"/>
    </row>
    <row r="45" spans="1:6" ht="12.75">
      <c r="A45" s="1"/>
      <c r="B45" s="1" t="s">
        <v>69</v>
      </c>
      <c r="D45" s="24">
        <f>D28/201000</f>
        <v>0.2441094527363184</v>
      </c>
      <c r="E45" s="25"/>
      <c r="F45" s="24">
        <f>F28/201000</f>
        <v>0.2189502487562189</v>
      </c>
    </row>
    <row r="46" spans="4:6" ht="12.75">
      <c r="D46" s="4"/>
      <c r="E46" s="4"/>
      <c r="F46" s="4"/>
    </row>
    <row r="47" spans="4:6" ht="12.75">
      <c r="D47" s="4"/>
      <c r="E47" s="4"/>
      <c r="F47" s="4"/>
    </row>
    <row r="48" spans="1:6" ht="12.75">
      <c r="A48" s="1"/>
      <c r="D48" s="4"/>
      <c r="E48" s="4"/>
      <c r="F48" s="4"/>
    </row>
    <row r="49" spans="1:6" ht="12.75">
      <c r="A49" s="1"/>
      <c r="D49" s="4"/>
      <c r="E49" s="4"/>
      <c r="F49" s="4"/>
    </row>
    <row r="50" spans="4:6" ht="12.75">
      <c r="D50" s="4"/>
      <c r="E50" s="4"/>
      <c r="F50" s="4"/>
    </row>
    <row r="51" spans="4:6" ht="12.75">
      <c r="D51" s="4"/>
      <c r="E51" s="4"/>
      <c r="F51" s="4"/>
    </row>
    <row r="52" spans="4:6" ht="12.75">
      <c r="D52" s="4"/>
      <c r="E52" s="4"/>
      <c r="F52" s="4"/>
    </row>
    <row r="53" spans="4:6" ht="12.75">
      <c r="D53" s="4"/>
      <c r="E53" s="4"/>
      <c r="F53" s="4"/>
    </row>
    <row r="54" spans="4:6" ht="12.75">
      <c r="D54" s="4"/>
      <c r="E54" s="4"/>
      <c r="F54" s="4"/>
    </row>
    <row r="55" spans="4:6" ht="12.75">
      <c r="D55" s="4"/>
      <c r="E55" s="4"/>
      <c r="F55" s="4"/>
    </row>
    <row r="56" spans="4:6" ht="12.75"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  <row r="67" spans="4:6" ht="12.75">
      <c r="D67" s="4"/>
      <c r="E67" s="4"/>
      <c r="F67" s="4"/>
    </row>
    <row r="68" spans="4:6" ht="12.75">
      <c r="D68" s="4"/>
      <c r="E68" s="4"/>
      <c r="F68" s="4"/>
    </row>
    <row r="69" spans="4:6" ht="12.75">
      <c r="D69" s="4"/>
      <c r="E69" s="4"/>
      <c r="F69" s="4"/>
    </row>
    <row r="70" spans="4:6" ht="12.75">
      <c r="D70" s="4"/>
      <c r="E70" s="4"/>
      <c r="F70" s="4"/>
    </row>
    <row r="71" spans="4:6" ht="12.75">
      <c r="D71" s="4"/>
      <c r="E71" s="4"/>
      <c r="F71" s="4"/>
    </row>
    <row r="72" spans="4:6" ht="12.75">
      <c r="D72" s="4"/>
      <c r="E72" s="4"/>
      <c r="F72" s="4"/>
    </row>
    <row r="73" spans="4:6" ht="12.75">
      <c r="D73" s="4"/>
      <c r="E73" s="4"/>
      <c r="F73" s="4"/>
    </row>
    <row r="74" spans="4:6" ht="12.75">
      <c r="D74" s="4"/>
      <c r="E74" s="4"/>
      <c r="F74" s="4"/>
    </row>
    <row r="75" spans="4:6" ht="12.75">
      <c r="D75" s="4"/>
      <c r="E75" s="4"/>
      <c r="F75" s="4"/>
    </row>
    <row r="76" spans="4:6" ht="12.75">
      <c r="D76" s="4"/>
      <c r="E76" s="4"/>
      <c r="F76" s="4"/>
    </row>
    <row r="77" spans="4:6" ht="12.75">
      <c r="D77" s="4"/>
      <c r="E77" s="4"/>
      <c r="F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0" spans="4:6" ht="12.75">
      <c r="D80" s="4"/>
      <c r="E80" s="4"/>
      <c r="F80" s="4"/>
    </row>
    <row r="81" spans="4:6" ht="12.75">
      <c r="D81" s="4"/>
      <c r="E81" s="4"/>
      <c r="F81" s="4"/>
    </row>
    <row r="82" spans="4:6" ht="12.75">
      <c r="D82" s="4"/>
      <c r="E82" s="4"/>
      <c r="F82" s="4"/>
    </row>
    <row r="83" spans="4:6" ht="12.75">
      <c r="D83" s="4"/>
      <c r="E83" s="4"/>
      <c r="F83" s="4"/>
    </row>
    <row r="84" spans="4:6" ht="12.75">
      <c r="D84" s="4"/>
      <c r="E84" s="4"/>
      <c r="F84" s="4"/>
    </row>
    <row r="85" spans="4:6" ht="12.75">
      <c r="D85" s="4"/>
      <c r="E85" s="4"/>
      <c r="F85" s="4"/>
    </row>
    <row r="86" spans="4:6" ht="12.75">
      <c r="D86" s="4"/>
      <c r="E86" s="4"/>
      <c r="F86" s="4"/>
    </row>
    <row r="87" spans="4:6" ht="12.75">
      <c r="D87" s="4"/>
      <c r="E87" s="4"/>
      <c r="F87" s="4"/>
    </row>
    <row r="88" spans="4:6" ht="12.75">
      <c r="D88" s="4"/>
      <c r="E88" s="4"/>
      <c r="F88" s="4"/>
    </row>
    <row r="89" spans="4:6" ht="12.75">
      <c r="D89" s="4"/>
      <c r="E89" s="4"/>
      <c r="F89" s="4"/>
    </row>
    <row r="90" spans="4:6" ht="12.75">
      <c r="D90" s="4"/>
      <c r="E90" s="4"/>
      <c r="F90" s="4"/>
    </row>
    <row r="91" spans="4:6" ht="12.75">
      <c r="D91" s="4"/>
      <c r="E91" s="4"/>
      <c r="F91" s="4"/>
    </row>
    <row r="92" spans="4:6" ht="12.75">
      <c r="D92" s="4"/>
      <c r="E92" s="4"/>
      <c r="F92" s="4"/>
    </row>
    <row r="93" spans="4:6" ht="12.75">
      <c r="D93" s="4"/>
      <c r="E93" s="4"/>
      <c r="F93" s="4"/>
    </row>
    <row r="94" spans="4:6" ht="12.75">
      <c r="D94" s="4"/>
      <c r="E94" s="4"/>
      <c r="F94" s="4"/>
    </row>
    <row r="95" spans="4:6" ht="12.75">
      <c r="D95" s="4"/>
      <c r="E95" s="4"/>
      <c r="F95" s="4"/>
    </row>
    <row r="96" spans="4:6" ht="12.75">
      <c r="D96" s="4"/>
      <c r="E96" s="4"/>
      <c r="F96" s="4"/>
    </row>
    <row r="97" spans="4:6" ht="12.75">
      <c r="D97" s="4"/>
      <c r="E97" s="4"/>
      <c r="F97" s="4"/>
    </row>
    <row r="98" spans="4:6" ht="12.75">
      <c r="D98" s="4"/>
      <c r="E98" s="4"/>
      <c r="F98" s="4"/>
    </row>
    <row r="99" spans="4:6" ht="12.75">
      <c r="D99" s="4"/>
      <c r="E99" s="4"/>
      <c r="F99" s="4"/>
    </row>
    <row r="100" spans="4:6" ht="12.75">
      <c r="D100" s="4"/>
      <c r="E100" s="4"/>
      <c r="F100" s="4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  <row r="215" spans="4:6" ht="12.75">
      <c r="D215" s="4"/>
      <c r="E215" s="4"/>
      <c r="F215" s="4"/>
    </row>
    <row r="216" spans="4:6" ht="12.75">
      <c r="D216" s="4"/>
      <c r="E216" s="4"/>
      <c r="F216" s="4"/>
    </row>
    <row r="217" spans="4:6" ht="12.75">
      <c r="D217" s="4"/>
      <c r="E217" s="4"/>
      <c r="F217" s="4"/>
    </row>
    <row r="218" spans="4:6" ht="12.75">
      <c r="D218" s="4"/>
      <c r="E218" s="4"/>
      <c r="F218" s="4"/>
    </row>
    <row r="219" spans="4:6" ht="12.75">
      <c r="D219" s="4"/>
      <c r="E219" s="4"/>
      <c r="F219" s="4"/>
    </row>
    <row r="220" spans="4:6" ht="12.75">
      <c r="D220" s="4"/>
      <c r="E220" s="4"/>
      <c r="F220" s="4"/>
    </row>
    <row r="221" spans="4:6" ht="12.75">
      <c r="D221" s="4"/>
      <c r="E221" s="4"/>
      <c r="F221" s="4"/>
    </row>
    <row r="222" spans="4:6" ht="12.75">
      <c r="D222" s="4"/>
      <c r="E222" s="4"/>
      <c r="F222" s="4"/>
    </row>
    <row r="223" spans="4:6" ht="12.75">
      <c r="D223" s="4"/>
      <c r="E223" s="4"/>
      <c r="F223" s="4"/>
    </row>
    <row r="224" spans="4:6" ht="12.75">
      <c r="D224" s="4"/>
      <c r="E224" s="4"/>
      <c r="F224" s="4"/>
    </row>
    <row r="225" spans="4:6" ht="12.75">
      <c r="D225" s="4"/>
      <c r="E225" s="4"/>
      <c r="F225" s="4"/>
    </row>
    <row r="226" spans="4:6" ht="12.75">
      <c r="D226" s="4"/>
      <c r="E226" s="4"/>
      <c r="F226" s="4"/>
    </row>
    <row r="227" spans="4:6" ht="12.75">
      <c r="D227" s="4"/>
      <c r="E227" s="4"/>
      <c r="F227" s="4"/>
    </row>
    <row r="228" spans="4:6" ht="12.75">
      <c r="D228" s="4"/>
      <c r="E228" s="4"/>
      <c r="F228" s="4"/>
    </row>
    <row r="229" spans="4:6" ht="12.75">
      <c r="D229" s="4"/>
      <c r="E229" s="4"/>
      <c r="F229" s="4"/>
    </row>
    <row r="230" spans="4:6" ht="12.75">
      <c r="D230" s="4"/>
      <c r="E230" s="4"/>
      <c r="F230" s="4"/>
    </row>
    <row r="231" spans="4:6" ht="12.75">
      <c r="D231" s="4"/>
      <c r="E231" s="4"/>
      <c r="F231" s="4"/>
    </row>
    <row r="232" spans="4:6" ht="12.75">
      <c r="D232" s="4"/>
      <c r="E232" s="4"/>
      <c r="F232" s="4"/>
    </row>
    <row r="233" spans="4:6" ht="12.75">
      <c r="D233" s="4"/>
      <c r="E233" s="4"/>
      <c r="F233" s="4"/>
    </row>
    <row r="234" spans="4:6" ht="12.75">
      <c r="D234" s="4"/>
      <c r="E234" s="4"/>
      <c r="F234" s="4"/>
    </row>
    <row r="235" spans="4:6" ht="12.75">
      <c r="D235" s="4"/>
      <c r="E235" s="4"/>
      <c r="F235" s="4"/>
    </row>
    <row r="236" spans="4:6" ht="12.75">
      <c r="D236" s="4"/>
      <c r="E236" s="4"/>
      <c r="F236" s="4"/>
    </row>
    <row r="237" spans="4:6" ht="12.75">
      <c r="D237" s="4"/>
      <c r="E237" s="4"/>
      <c r="F237" s="4"/>
    </row>
    <row r="238" spans="4:6" ht="12.75">
      <c r="D238" s="4"/>
      <c r="E238" s="4"/>
      <c r="F238" s="4"/>
    </row>
    <row r="239" spans="4:6" ht="12.75">
      <c r="D239" s="4"/>
      <c r="E239" s="4"/>
      <c r="F239" s="4"/>
    </row>
    <row r="240" spans="4:6" ht="12.75">
      <c r="D240" s="4"/>
      <c r="E240" s="4"/>
      <c r="F240" s="4"/>
    </row>
    <row r="241" spans="4:6" ht="12.75">
      <c r="D241" s="4"/>
      <c r="E241" s="4"/>
      <c r="F241" s="4"/>
    </row>
    <row r="242" spans="4:6" ht="12.75">
      <c r="D242" s="4"/>
      <c r="E242" s="4"/>
      <c r="F242" s="4"/>
    </row>
    <row r="243" spans="4:6" ht="12.75">
      <c r="D243" s="4"/>
      <c r="E243" s="4"/>
      <c r="F243" s="4"/>
    </row>
    <row r="244" spans="4:6" ht="12.75">
      <c r="D244" s="4"/>
      <c r="E244" s="4"/>
      <c r="F244" s="4"/>
    </row>
    <row r="245" spans="4:6" ht="12.75">
      <c r="D245" s="4"/>
      <c r="E245" s="4"/>
      <c r="F245" s="4"/>
    </row>
    <row r="246" spans="4:6" ht="12.75">
      <c r="D246" s="4"/>
      <c r="E246" s="4"/>
      <c r="F246" s="4"/>
    </row>
    <row r="247" spans="4:6" ht="12.75">
      <c r="D247" s="4"/>
      <c r="E247" s="4"/>
      <c r="F247" s="4"/>
    </row>
    <row r="248" spans="4:6" ht="12.75">
      <c r="D248" s="4"/>
      <c r="E248" s="4"/>
      <c r="F248" s="4"/>
    </row>
    <row r="249" spans="4:6" ht="12.75">
      <c r="D249" s="4"/>
      <c r="E249" s="4"/>
      <c r="F249" s="4"/>
    </row>
    <row r="250" spans="4:6" ht="12.75">
      <c r="D250" s="4"/>
      <c r="E250" s="4"/>
      <c r="F250" s="4"/>
    </row>
    <row r="251" spans="4:6" ht="12.75">
      <c r="D251" s="4"/>
      <c r="E251" s="4"/>
      <c r="F251" s="4"/>
    </row>
    <row r="252" spans="4:6" ht="12.75">
      <c r="D252" s="4"/>
      <c r="E252" s="4"/>
      <c r="F252" s="4"/>
    </row>
    <row r="253" spans="4:6" ht="12.75">
      <c r="D253" s="4"/>
      <c r="E253" s="4"/>
      <c r="F253" s="4"/>
    </row>
    <row r="254" spans="4:6" ht="12.75">
      <c r="D254" s="4"/>
      <c r="E254" s="4"/>
      <c r="F254" s="4"/>
    </row>
    <row r="255" spans="4:6" ht="12.75">
      <c r="D255" s="4"/>
      <c r="E255" s="4"/>
      <c r="F255" s="4"/>
    </row>
    <row r="256" spans="4:6" ht="12.75">
      <c r="D256" s="4"/>
      <c r="E256" s="4"/>
      <c r="F256" s="4"/>
    </row>
    <row r="257" spans="4:6" ht="12.75">
      <c r="D257" s="4"/>
      <c r="E257" s="4"/>
      <c r="F257" s="4"/>
    </row>
    <row r="258" spans="4:6" ht="12.75"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E260" s="4"/>
      <c r="F260" s="4"/>
    </row>
    <row r="261" spans="4:6" ht="12.75">
      <c r="D261" s="4"/>
      <c r="E261" s="4"/>
      <c r="F261" s="4"/>
    </row>
    <row r="262" spans="4:6" ht="12.75">
      <c r="D262" s="4"/>
      <c r="E262" s="4"/>
      <c r="F262" s="4"/>
    </row>
    <row r="263" spans="4:6" ht="12.75">
      <c r="D263" s="4"/>
      <c r="E263" s="4"/>
      <c r="F263" s="4"/>
    </row>
    <row r="264" spans="4:6" ht="12.75">
      <c r="D264" s="4"/>
      <c r="E264" s="4"/>
      <c r="F264" s="4"/>
    </row>
    <row r="265" spans="4:6" ht="12.75">
      <c r="D265" s="4"/>
      <c r="E265" s="4"/>
      <c r="F265" s="4"/>
    </row>
    <row r="266" spans="4:6" ht="12.75">
      <c r="D266" s="4"/>
      <c r="E266" s="4"/>
      <c r="F266" s="4"/>
    </row>
    <row r="267" spans="4:6" ht="12.75">
      <c r="D267" s="4"/>
      <c r="E267" s="4"/>
      <c r="F267" s="4"/>
    </row>
    <row r="268" spans="4:6" ht="12.75">
      <c r="D268" s="4"/>
      <c r="E268" s="4"/>
      <c r="F268" s="4"/>
    </row>
    <row r="269" spans="4:6" ht="12.75">
      <c r="D269" s="4"/>
      <c r="E269" s="4"/>
      <c r="F269" s="4"/>
    </row>
    <row r="270" spans="4:6" ht="12.75">
      <c r="D270" s="4"/>
      <c r="E270" s="4"/>
      <c r="F270" s="4"/>
    </row>
    <row r="271" spans="4:6" ht="12.75">
      <c r="D271" s="4"/>
      <c r="E271" s="4"/>
      <c r="F271" s="4"/>
    </row>
    <row r="272" spans="4:6" ht="12.75">
      <c r="D272" s="4"/>
      <c r="E272" s="4"/>
      <c r="F272" s="4"/>
    </row>
    <row r="273" spans="4:6" ht="12.75">
      <c r="D273" s="4"/>
      <c r="E273" s="4"/>
      <c r="F273" s="4"/>
    </row>
    <row r="274" spans="4:6" ht="12.75">
      <c r="D274" s="4"/>
      <c r="E274" s="4"/>
      <c r="F274" s="4"/>
    </row>
    <row r="275" spans="4:6" ht="12.75">
      <c r="D275" s="4"/>
      <c r="E275" s="4"/>
      <c r="F275" s="4"/>
    </row>
    <row r="276" spans="4:6" ht="12.75">
      <c r="D276" s="4"/>
      <c r="E276" s="4"/>
      <c r="F276" s="4"/>
    </row>
    <row r="277" spans="4:6" ht="12.75">
      <c r="D277" s="4"/>
      <c r="E277" s="4"/>
      <c r="F277" s="4"/>
    </row>
    <row r="278" spans="4:6" ht="12.75">
      <c r="D278" s="4"/>
      <c r="E278" s="4"/>
      <c r="F278" s="4"/>
    </row>
    <row r="279" spans="4:6" ht="12.75">
      <c r="D279" s="4"/>
      <c r="E279" s="4"/>
      <c r="F279" s="4"/>
    </row>
    <row r="280" spans="4:6" ht="12.75">
      <c r="D280" s="4"/>
      <c r="E280" s="4"/>
      <c r="F280" s="4"/>
    </row>
    <row r="281" spans="4:6" ht="12.75">
      <c r="D281" s="4"/>
      <c r="E281" s="4"/>
      <c r="F281" s="4"/>
    </row>
    <row r="282" spans="4:6" ht="12.75">
      <c r="D282" s="4"/>
      <c r="E282" s="4"/>
      <c r="F282" s="4"/>
    </row>
    <row r="283" spans="4:6" ht="12.75">
      <c r="D283" s="4"/>
      <c r="E283" s="4"/>
      <c r="F283" s="4"/>
    </row>
    <row r="284" spans="4:6" ht="12.75">
      <c r="D284" s="4"/>
      <c r="E284" s="4"/>
      <c r="F284" s="4"/>
    </row>
    <row r="285" spans="4:6" ht="12.75">
      <c r="D285" s="4"/>
      <c r="E285" s="4"/>
      <c r="F285" s="4"/>
    </row>
    <row r="286" spans="4:6" ht="12.75">
      <c r="D286" s="4"/>
      <c r="E286" s="4"/>
      <c r="F286" s="4"/>
    </row>
    <row r="287" spans="4:6" ht="12.75">
      <c r="D287" s="4"/>
      <c r="E287" s="4"/>
      <c r="F287" s="4"/>
    </row>
    <row r="288" spans="4:6" ht="12.75">
      <c r="D288" s="4"/>
      <c r="E288" s="4"/>
      <c r="F288" s="4"/>
    </row>
    <row r="289" spans="4:6" ht="12.75">
      <c r="D289" s="4"/>
      <c r="E289" s="4"/>
      <c r="F289" s="4"/>
    </row>
    <row r="290" spans="4:6" ht="12.75">
      <c r="D290" s="4"/>
      <c r="E290" s="4"/>
      <c r="F290" s="4"/>
    </row>
    <row r="291" spans="4:6" ht="12.75">
      <c r="D291" s="4"/>
      <c r="E291" s="4"/>
      <c r="F291" s="4"/>
    </row>
    <row r="292" spans="4:6" ht="12.75">
      <c r="D292" s="4"/>
      <c r="E292" s="4"/>
      <c r="F292" s="4"/>
    </row>
    <row r="293" spans="4:6" ht="12.75">
      <c r="D293" s="4"/>
      <c r="E293" s="4"/>
      <c r="F293" s="4"/>
    </row>
    <row r="294" spans="4:6" ht="12.75">
      <c r="D294" s="4"/>
      <c r="E294" s="4"/>
      <c r="F294" s="4"/>
    </row>
    <row r="295" spans="4:6" ht="12.75">
      <c r="D295" s="4"/>
      <c r="E295" s="4"/>
      <c r="F295" s="4"/>
    </row>
    <row r="296" spans="4:6" ht="12.75">
      <c r="D296" s="4"/>
      <c r="E296" s="4"/>
      <c r="F296" s="4"/>
    </row>
    <row r="297" spans="4:6" ht="12.75">
      <c r="D297" s="4"/>
      <c r="E297" s="4"/>
      <c r="F297" s="4"/>
    </row>
    <row r="298" spans="4:6" ht="12.75">
      <c r="D298" s="4"/>
      <c r="E298" s="4"/>
      <c r="F298" s="4"/>
    </row>
    <row r="299" spans="4:6" ht="12.75">
      <c r="D299" s="4"/>
      <c r="E299" s="4"/>
      <c r="F299" s="4"/>
    </row>
    <row r="300" spans="4:6" ht="12.75">
      <c r="D300" s="4"/>
      <c r="E300" s="4"/>
      <c r="F300" s="4"/>
    </row>
    <row r="301" spans="4:6" ht="12.75">
      <c r="D301" s="4"/>
      <c r="E301" s="4"/>
      <c r="F301" s="4"/>
    </row>
    <row r="302" spans="4:6" ht="12.75">
      <c r="D302" s="4"/>
      <c r="E302" s="4"/>
      <c r="F302" s="4"/>
    </row>
    <row r="303" spans="4:6" ht="12.75">
      <c r="D303" s="4"/>
      <c r="E303" s="4"/>
      <c r="F303" s="4"/>
    </row>
    <row r="304" spans="4:6" ht="12.75">
      <c r="D304" s="4"/>
      <c r="E304" s="4"/>
      <c r="F304" s="4"/>
    </row>
    <row r="305" spans="4:6" ht="12.75">
      <c r="D305" s="4"/>
      <c r="E305" s="4"/>
      <c r="F305" s="4"/>
    </row>
    <row r="306" spans="4:6" ht="12.75">
      <c r="D306" s="4"/>
      <c r="E306" s="4"/>
      <c r="F306" s="4"/>
    </row>
    <row r="307" spans="4:6" ht="12.75">
      <c r="D307" s="4"/>
      <c r="E307" s="4"/>
      <c r="F307" s="4"/>
    </row>
    <row r="308" spans="4:6" ht="12.75">
      <c r="D308" s="4"/>
      <c r="E308" s="4"/>
      <c r="F308" s="4"/>
    </row>
    <row r="309" spans="4:6" ht="12.75">
      <c r="D309" s="4"/>
      <c r="E309" s="4"/>
      <c r="F309" s="4"/>
    </row>
    <row r="310" spans="4:6" ht="12.75">
      <c r="D310" s="4"/>
      <c r="E310" s="4"/>
      <c r="F310" s="4"/>
    </row>
    <row r="311" spans="4:6" ht="12.75">
      <c r="D311" s="4"/>
      <c r="E311" s="4"/>
      <c r="F311" s="4"/>
    </row>
    <row r="312" spans="4:6" ht="12.75">
      <c r="D312" s="4"/>
      <c r="E312" s="4"/>
      <c r="F312" s="4"/>
    </row>
    <row r="313" spans="4:6" ht="12.75">
      <c r="D313" s="4"/>
      <c r="E313" s="4"/>
      <c r="F313" s="4"/>
    </row>
    <row r="314" spans="4:6" ht="12.75">
      <c r="D314" s="4"/>
      <c r="E314" s="4"/>
      <c r="F314" s="4"/>
    </row>
    <row r="315" spans="4:6" ht="12.75">
      <c r="D315" s="4"/>
      <c r="E315" s="4"/>
      <c r="F315" s="4"/>
    </row>
    <row r="316" spans="4:6" ht="12.75">
      <c r="D316" s="4"/>
      <c r="E316" s="4"/>
      <c r="F316" s="4"/>
    </row>
    <row r="317" spans="4:6" ht="12.75">
      <c r="D317" s="4"/>
      <c r="E317" s="4"/>
      <c r="F317" s="4"/>
    </row>
    <row r="318" spans="4:6" ht="12.75">
      <c r="D318" s="4"/>
      <c r="E318" s="4"/>
      <c r="F318" s="4"/>
    </row>
    <row r="319" spans="4:6" ht="12.75">
      <c r="D319" s="4"/>
      <c r="E319" s="4"/>
      <c r="F319" s="4"/>
    </row>
    <row r="320" spans="4:6" ht="12.75">
      <c r="D320" s="4"/>
      <c r="E320" s="4"/>
      <c r="F320" s="4"/>
    </row>
    <row r="321" spans="4:6" ht="12.75">
      <c r="D321" s="4"/>
      <c r="E321" s="4"/>
      <c r="F321" s="4"/>
    </row>
    <row r="322" spans="4:6" ht="12.75">
      <c r="D322" s="4"/>
      <c r="E322" s="4"/>
      <c r="F322" s="4"/>
    </row>
    <row r="323" spans="4:6" ht="12.75">
      <c r="D323" s="4"/>
      <c r="E323" s="4"/>
      <c r="F323" s="4"/>
    </row>
    <row r="324" spans="4:6" ht="12.75">
      <c r="D324" s="4"/>
      <c r="E324" s="4"/>
      <c r="F324" s="4"/>
    </row>
    <row r="325" spans="4:6" ht="12.75">
      <c r="D325" s="4"/>
      <c r="E325" s="4"/>
      <c r="F325" s="4"/>
    </row>
    <row r="326" spans="4:6" ht="12.75">
      <c r="D326" s="4"/>
      <c r="E326" s="4"/>
      <c r="F326" s="4"/>
    </row>
    <row r="327" spans="4:6" ht="12.75">
      <c r="D327" s="4"/>
      <c r="E327" s="4"/>
      <c r="F327" s="4"/>
    </row>
    <row r="328" spans="4:6" ht="12.75">
      <c r="D328" s="4"/>
      <c r="E328" s="4"/>
      <c r="F328" s="4"/>
    </row>
    <row r="329" spans="4:6" ht="12.75">
      <c r="D329" s="4"/>
      <c r="E329" s="4"/>
      <c r="F329" s="4"/>
    </row>
    <row r="330" spans="4:6" ht="12.75">
      <c r="D330" s="4"/>
      <c r="E330" s="4"/>
      <c r="F330" s="4"/>
    </row>
    <row r="331" spans="4:6" ht="12.75">
      <c r="D331" s="4"/>
      <c r="E331" s="4"/>
      <c r="F331" s="4"/>
    </row>
    <row r="332" spans="4:6" ht="12.75">
      <c r="D332" s="4"/>
      <c r="E332" s="4"/>
      <c r="F332" s="4"/>
    </row>
    <row r="333" spans="4:6" ht="12.75">
      <c r="D333" s="4"/>
      <c r="E333" s="4"/>
      <c r="F333" s="4"/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</sheetData>
  <printOptions/>
  <pageMargins left="0.5" right="0.31" top="1" bottom="1" header="0.5" footer="0.5"/>
  <pageSetup fitToHeight="1" fitToWidth="1" horizontalDpi="600" verticalDpi="600" orientation="portrait" paperSize="9" r:id="rId3"/>
  <legacyDrawing r:id="rId2"/>
  <oleObjects>
    <oleObject progId="Word.Document.8" shapeId="3428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6"/>
  <sheetViews>
    <sheetView workbookViewId="0" topLeftCell="B1">
      <selection activeCell="O27" sqref="O27"/>
    </sheetView>
  </sheetViews>
  <sheetFormatPr defaultColWidth="9.140625" defaultRowHeight="12.75"/>
  <cols>
    <col min="1" max="1" width="3.28125" style="0" customWidth="1"/>
    <col min="2" max="2" width="41.8515625" style="0" customWidth="1"/>
    <col min="3" max="3" width="10.57421875" style="0" customWidth="1"/>
    <col min="4" max="4" width="2.421875" style="0" customWidth="1"/>
    <col min="5" max="5" width="10.00390625" style="0" customWidth="1"/>
    <col min="6" max="6" width="1.421875" style="0" customWidth="1"/>
    <col min="7" max="7" width="11.8515625" style="0" customWidth="1"/>
    <col min="8" max="8" width="1.421875" style="0" customWidth="1"/>
    <col min="9" max="9" width="12.00390625" style="0" customWidth="1"/>
    <col min="10" max="10" width="1.421875" style="0" customWidth="1"/>
    <col min="11" max="11" width="10.8515625" style="0" customWidth="1"/>
    <col min="12" max="12" width="1.1484375" style="0" customWidth="1"/>
    <col min="13" max="13" width="10.8515625" style="0" customWidth="1"/>
    <col min="14" max="14" width="11.00390625" style="0" customWidth="1"/>
    <col min="15" max="15" width="10.8515625" style="0" customWidth="1"/>
  </cols>
  <sheetData>
    <row r="1" spans="1:2" ht="12.75">
      <c r="A1" s="1" t="s">
        <v>34</v>
      </c>
      <c r="B1" s="1"/>
    </row>
    <row r="2" spans="1:10" ht="12.7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95</v>
      </c>
      <c r="B3" s="1"/>
      <c r="C3" s="1"/>
      <c r="D3" s="1"/>
      <c r="E3" s="1"/>
      <c r="F3" s="1"/>
      <c r="G3" s="1"/>
      <c r="H3" s="1"/>
      <c r="I3" s="1"/>
      <c r="J3" s="1"/>
    </row>
    <row r="4" spans="1:2" ht="12.75">
      <c r="A4" s="16" t="s">
        <v>23</v>
      </c>
      <c r="B4" s="16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35" t="s">
        <v>108</v>
      </c>
      <c r="F6" s="1"/>
      <c r="G6" s="1"/>
      <c r="H6" s="1"/>
      <c r="I6" s="1"/>
      <c r="J6" s="1"/>
      <c r="K6" s="1" t="s">
        <v>99</v>
      </c>
      <c r="L6" s="1"/>
      <c r="M6" s="1"/>
    </row>
    <row r="7" spans="6:13" ht="12.75">
      <c r="F7" s="1"/>
      <c r="G7" s="1"/>
      <c r="H7" s="1"/>
      <c r="I7" s="35" t="s">
        <v>109</v>
      </c>
      <c r="L7" s="1"/>
      <c r="M7" s="1"/>
    </row>
    <row r="8" spans="3:15" ht="12.75">
      <c r="C8" s="3" t="s">
        <v>5</v>
      </c>
      <c r="D8" s="3"/>
      <c r="E8" s="3" t="s">
        <v>15</v>
      </c>
      <c r="F8" s="3"/>
      <c r="G8" s="3" t="s">
        <v>6</v>
      </c>
      <c r="H8" s="3"/>
      <c r="I8" s="3" t="s">
        <v>47</v>
      </c>
      <c r="J8" s="3"/>
      <c r="K8" s="3" t="s">
        <v>7</v>
      </c>
      <c r="L8" s="3"/>
      <c r="M8" s="3"/>
      <c r="N8" s="3" t="s">
        <v>97</v>
      </c>
      <c r="O8" s="3" t="s">
        <v>9</v>
      </c>
    </row>
    <row r="9" spans="1:15" ht="13.5" thickBot="1">
      <c r="A9" s="1"/>
      <c r="C9" s="12" t="s">
        <v>6</v>
      </c>
      <c r="D9" s="12"/>
      <c r="E9" s="12" t="s">
        <v>16</v>
      </c>
      <c r="F9" s="12"/>
      <c r="G9" s="12" t="s">
        <v>48</v>
      </c>
      <c r="H9" s="12"/>
      <c r="I9" s="12" t="s">
        <v>48</v>
      </c>
      <c r="J9" s="12"/>
      <c r="K9" s="12" t="s">
        <v>8</v>
      </c>
      <c r="L9" s="12"/>
      <c r="M9" s="12" t="s">
        <v>9</v>
      </c>
      <c r="N9" s="49" t="s">
        <v>98</v>
      </c>
      <c r="O9" s="49" t="s">
        <v>83</v>
      </c>
    </row>
    <row r="10" spans="3:15" ht="12.75">
      <c r="C10" s="3" t="s">
        <v>0</v>
      </c>
      <c r="D10" s="3"/>
      <c r="E10" s="3" t="s">
        <v>0</v>
      </c>
      <c r="F10" s="3"/>
      <c r="G10" s="3" t="s">
        <v>0</v>
      </c>
      <c r="H10" s="3"/>
      <c r="I10" s="3" t="s">
        <v>0</v>
      </c>
      <c r="J10" s="3"/>
      <c r="K10" s="3" t="s">
        <v>0</v>
      </c>
      <c r="L10" s="3"/>
      <c r="M10" s="3" t="s">
        <v>0</v>
      </c>
      <c r="N10" s="3" t="s">
        <v>0</v>
      </c>
      <c r="O10" s="3" t="s">
        <v>0</v>
      </c>
    </row>
    <row r="12" spans="1:15" ht="12.75">
      <c r="A12" t="s">
        <v>96</v>
      </c>
      <c r="C12" s="4">
        <v>20100</v>
      </c>
      <c r="D12" s="11"/>
      <c r="E12" s="4">
        <v>6379</v>
      </c>
      <c r="F12" s="4"/>
      <c r="G12" s="4">
        <v>0</v>
      </c>
      <c r="H12" s="4"/>
      <c r="I12" s="4">
        <v>193</v>
      </c>
      <c r="J12" s="4"/>
      <c r="K12" s="4">
        <v>15769</v>
      </c>
      <c r="L12" s="4"/>
      <c r="M12" s="4">
        <f>SUM(C12:L12)</f>
        <v>42441</v>
      </c>
      <c r="N12" s="4">
        <v>1568</v>
      </c>
      <c r="O12" s="4">
        <f>M12+N12</f>
        <v>44009</v>
      </c>
    </row>
    <row r="13" spans="1:15" ht="12.75">
      <c r="A13" s="18"/>
      <c r="B13" s="1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20" t="s">
        <v>46</v>
      </c>
      <c r="B14" s="20"/>
      <c r="C14" s="4"/>
      <c r="D14" s="4"/>
      <c r="E14" s="4"/>
      <c r="F14" s="4"/>
      <c r="G14" s="4"/>
      <c r="H14" s="4"/>
      <c r="I14" s="4"/>
      <c r="J14" s="4"/>
      <c r="K14" s="22"/>
      <c r="L14" s="4"/>
      <c r="M14" s="4"/>
      <c r="N14" s="4"/>
      <c r="O14" s="4"/>
    </row>
    <row r="15" spans="1:15" ht="12.75">
      <c r="A15" s="20"/>
      <c r="B15" s="20" t="s">
        <v>103</v>
      </c>
      <c r="C15" s="36">
        <v>0</v>
      </c>
      <c r="D15" s="4"/>
      <c r="E15" s="4">
        <v>0</v>
      </c>
      <c r="F15" s="4"/>
      <c r="G15" s="4">
        <v>0</v>
      </c>
      <c r="H15" s="4"/>
      <c r="I15" s="4">
        <v>134</v>
      </c>
      <c r="J15" s="4"/>
      <c r="K15" s="22">
        <v>0</v>
      </c>
      <c r="L15" s="4"/>
      <c r="M15" s="4">
        <f>SUM(C15:L15)</f>
        <v>134</v>
      </c>
      <c r="N15" s="4">
        <v>62</v>
      </c>
      <c r="O15" s="4">
        <f>M15+N15</f>
        <v>196</v>
      </c>
    </row>
    <row r="16" spans="1:15" ht="12.75">
      <c r="A16" s="20"/>
      <c r="B16" s="20"/>
      <c r="C16" s="48"/>
      <c r="D16" s="5"/>
      <c r="E16" s="5"/>
      <c r="F16" s="5"/>
      <c r="G16" s="5"/>
      <c r="H16" s="5"/>
      <c r="I16" s="5"/>
      <c r="J16" s="5"/>
      <c r="K16" s="50"/>
      <c r="L16" s="5"/>
      <c r="M16" s="5"/>
      <c r="N16" s="5"/>
      <c r="O16" s="5"/>
    </row>
    <row r="17" spans="1:15" ht="12.75">
      <c r="A17" s="20" t="s">
        <v>104</v>
      </c>
      <c r="B17" s="20"/>
      <c r="C17" s="36">
        <v>0</v>
      </c>
      <c r="D17" s="4"/>
      <c r="E17" s="4">
        <v>0</v>
      </c>
      <c r="F17" s="4"/>
      <c r="G17" s="4">
        <f>G15</f>
        <v>0</v>
      </c>
      <c r="H17" s="4"/>
      <c r="I17" s="4">
        <f>I15</f>
        <v>134</v>
      </c>
      <c r="J17" s="4"/>
      <c r="K17" s="22">
        <v>0</v>
      </c>
      <c r="L17" s="4"/>
      <c r="M17" s="4">
        <f>M15</f>
        <v>134</v>
      </c>
      <c r="N17" s="4">
        <f>N15</f>
        <v>62</v>
      </c>
      <c r="O17" s="4">
        <f>O15</f>
        <v>196</v>
      </c>
    </row>
    <row r="18" spans="1:15" ht="12.75">
      <c r="A18" s="20"/>
      <c r="B18" s="20"/>
      <c r="C18" s="4"/>
      <c r="D18" s="4"/>
      <c r="E18" s="4"/>
      <c r="F18" s="4"/>
      <c r="G18" s="4"/>
      <c r="H18" s="4"/>
      <c r="I18" s="4"/>
      <c r="J18" s="4"/>
      <c r="K18" s="22"/>
      <c r="L18" s="4"/>
      <c r="M18" s="4"/>
      <c r="N18" s="4"/>
      <c r="O18" s="4"/>
    </row>
    <row r="19" spans="1:15" ht="12.75">
      <c r="A19" s="16" t="s">
        <v>49</v>
      </c>
      <c r="B19" s="16"/>
      <c r="C19" s="37">
        <v>0</v>
      </c>
      <c r="D19" s="4"/>
      <c r="E19" s="22">
        <v>0</v>
      </c>
      <c r="F19" s="4"/>
      <c r="G19" s="4">
        <v>0</v>
      </c>
      <c r="H19" s="4"/>
      <c r="I19" s="4">
        <v>0</v>
      </c>
      <c r="J19" s="4"/>
      <c r="K19" s="4">
        <v>4468</v>
      </c>
      <c r="L19" s="4"/>
      <c r="M19" s="4">
        <f>SUM(C19:L19)</f>
        <v>4468</v>
      </c>
      <c r="N19" s="4">
        <v>316</v>
      </c>
      <c r="O19" s="4">
        <f>M19+N19</f>
        <v>4784</v>
      </c>
    </row>
    <row r="20" spans="1:15" ht="12.75">
      <c r="A20" s="16"/>
      <c r="B20" s="16"/>
      <c r="C20" s="51"/>
      <c r="D20" s="5"/>
      <c r="E20" s="50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6" t="s">
        <v>105</v>
      </c>
      <c r="B21" s="16"/>
      <c r="C21" s="37">
        <f>C17+C19</f>
        <v>0</v>
      </c>
      <c r="D21" s="4"/>
      <c r="E21" s="37">
        <f>E17+E19</f>
        <v>0</v>
      </c>
      <c r="F21" s="4"/>
      <c r="G21" s="52">
        <f>G17+G19</f>
        <v>0</v>
      </c>
      <c r="H21" s="4"/>
      <c r="I21" s="52">
        <f>I17+I19</f>
        <v>134</v>
      </c>
      <c r="J21" s="4"/>
      <c r="K21" s="52">
        <f>K17+K19</f>
        <v>4468</v>
      </c>
      <c r="L21" s="4"/>
      <c r="M21" s="52">
        <f>M17+M19</f>
        <v>4602</v>
      </c>
      <c r="N21" s="52">
        <f>N17+N19</f>
        <v>378</v>
      </c>
      <c r="O21" s="52">
        <f>O17+O19</f>
        <v>4980</v>
      </c>
    </row>
    <row r="22" spans="1:15" ht="12.75">
      <c r="A22" s="16"/>
      <c r="B22" s="16"/>
      <c r="C22" s="37"/>
      <c r="D22" s="4"/>
      <c r="E22" s="22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16" t="s">
        <v>110</v>
      </c>
      <c r="B23" s="16"/>
      <c r="C23" s="37">
        <v>0</v>
      </c>
      <c r="D23" s="4"/>
      <c r="E23" s="22">
        <v>0</v>
      </c>
      <c r="F23" s="4"/>
      <c r="G23" s="4">
        <v>77</v>
      </c>
      <c r="H23" s="4"/>
      <c r="I23" s="4">
        <v>0</v>
      </c>
      <c r="J23" s="4"/>
      <c r="K23" s="4">
        <v>0</v>
      </c>
      <c r="L23" s="4"/>
      <c r="M23" s="4">
        <f>SUM(C23:L23)</f>
        <v>77</v>
      </c>
      <c r="N23" s="4">
        <v>0</v>
      </c>
      <c r="O23" s="4">
        <f>M23+N23</f>
        <v>77</v>
      </c>
    </row>
    <row r="24" spans="1:15" ht="12.75">
      <c r="A24" s="16"/>
      <c r="B24" s="16"/>
      <c r="C24" s="37"/>
      <c r="D24" s="4"/>
      <c r="E24" s="22"/>
      <c r="F24" s="4"/>
      <c r="G24" s="4"/>
      <c r="H24" s="4"/>
      <c r="I24" s="4"/>
      <c r="J24" s="4"/>
      <c r="K24" s="4"/>
      <c r="L24" s="4"/>
      <c r="M24" s="52"/>
      <c r="N24" s="4"/>
      <c r="O24" s="4"/>
    </row>
    <row r="25" spans="1:15" ht="12.75">
      <c r="A25" s="16" t="s">
        <v>58</v>
      </c>
      <c r="B25" s="16"/>
      <c r="C25" s="37">
        <v>0</v>
      </c>
      <c r="D25" s="4"/>
      <c r="E25" s="22">
        <v>0</v>
      </c>
      <c r="F25" s="4"/>
      <c r="G25" s="4">
        <v>0</v>
      </c>
      <c r="H25" s="4"/>
      <c r="I25" s="4">
        <v>0</v>
      </c>
      <c r="J25" s="4"/>
      <c r="K25" s="4">
        <v>0</v>
      </c>
      <c r="L25" s="4"/>
      <c r="M25" s="4">
        <f>SUM(C25:L25)</f>
        <v>0</v>
      </c>
      <c r="N25" s="4">
        <v>0</v>
      </c>
      <c r="O25" s="4">
        <f>M25+N25</f>
        <v>0</v>
      </c>
    </row>
    <row r="26" spans="3:1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4"/>
      <c r="O26" s="4"/>
    </row>
    <row r="27" spans="1:15" ht="13.5" thickBot="1">
      <c r="A27" t="s">
        <v>100</v>
      </c>
      <c r="C27" s="7">
        <f>C12+C21+C25+C23</f>
        <v>20100</v>
      </c>
      <c r="D27" s="7"/>
      <c r="E27" s="7">
        <f>E12+E21+E25+E23</f>
        <v>6379</v>
      </c>
      <c r="F27" s="7"/>
      <c r="G27" s="7">
        <f>G12+G21+G25+G23</f>
        <v>77</v>
      </c>
      <c r="H27" s="7"/>
      <c r="I27" s="7">
        <f>I12+I21+I25+I23</f>
        <v>327</v>
      </c>
      <c r="J27" s="7"/>
      <c r="K27" s="7">
        <f>K12+K21+K25+K23</f>
        <v>20237</v>
      </c>
      <c r="L27" s="7"/>
      <c r="M27" s="7">
        <f>M12+M21+M25+M23</f>
        <v>47120</v>
      </c>
      <c r="N27" s="7">
        <f>N12+N21+N25+N23</f>
        <v>1946</v>
      </c>
      <c r="O27" s="7">
        <f>O12+O21+O25+O23</f>
        <v>49066</v>
      </c>
    </row>
    <row r="28" spans="1:15" ht="13.5" thickTop="1">
      <c r="A28" t="s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4"/>
      <c r="O28" s="4" t="str">
        <f>IF(M27+N27=O27," ","ERROR")</f>
        <v> </v>
      </c>
    </row>
    <row r="29" spans="3:15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"/>
      <c r="O29" s="4"/>
    </row>
    <row r="30" spans="1:15" ht="12.75">
      <c r="A30" s="15"/>
      <c r="B30" s="15"/>
      <c r="N30" s="4"/>
      <c r="O30" s="4"/>
    </row>
    <row r="31" spans="1:15" ht="12.75">
      <c r="A31" t="s">
        <v>101</v>
      </c>
      <c r="C31" s="4">
        <v>20100</v>
      </c>
      <c r="D31" s="11"/>
      <c r="E31" s="4">
        <v>6379</v>
      </c>
      <c r="F31" s="4"/>
      <c r="G31" s="4">
        <v>0</v>
      </c>
      <c r="H31" s="4"/>
      <c r="I31" s="4">
        <v>140</v>
      </c>
      <c r="J31" s="4"/>
      <c r="K31" s="4">
        <v>2413</v>
      </c>
      <c r="L31" s="4"/>
      <c r="M31" s="4">
        <f>SUM(C31:L31)</f>
        <v>29032</v>
      </c>
      <c r="N31" s="4">
        <v>843</v>
      </c>
      <c r="O31" s="4">
        <f>M31+N31</f>
        <v>29875</v>
      </c>
    </row>
    <row r="32" spans="1:15" ht="12.75">
      <c r="A32" s="18"/>
      <c r="B32" s="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20" t="s">
        <v>46</v>
      </c>
      <c r="B33" s="20"/>
      <c r="C33" s="4"/>
      <c r="D33" s="4"/>
      <c r="E33" s="4"/>
      <c r="F33" s="4"/>
      <c r="G33" s="4"/>
      <c r="H33" s="4"/>
      <c r="I33" s="4"/>
      <c r="J33" s="4"/>
      <c r="K33" s="22"/>
      <c r="L33" s="4"/>
      <c r="M33" s="4"/>
      <c r="N33" s="4"/>
      <c r="O33" s="4"/>
    </row>
    <row r="34" spans="1:15" ht="12.75">
      <c r="A34" s="20"/>
      <c r="B34" s="20" t="s">
        <v>103</v>
      </c>
      <c r="C34" s="36">
        <v>0</v>
      </c>
      <c r="D34" s="4"/>
      <c r="E34" s="4">
        <v>0</v>
      </c>
      <c r="F34" s="4"/>
      <c r="G34" s="4">
        <v>0</v>
      </c>
      <c r="H34" s="4"/>
      <c r="I34" s="4">
        <v>-51</v>
      </c>
      <c r="J34" s="4"/>
      <c r="K34" s="22">
        <v>0</v>
      </c>
      <c r="L34" s="4"/>
      <c r="M34" s="4">
        <f>SUM(C34:L34)</f>
        <v>-51</v>
      </c>
      <c r="N34" s="4">
        <v>16</v>
      </c>
      <c r="O34" s="4">
        <f>M34+N34</f>
        <v>-35</v>
      </c>
    </row>
    <row r="35" spans="1:15" ht="12.75">
      <c r="A35" s="20"/>
      <c r="B35" s="20"/>
      <c r="C35" s="48"/>
      <c r="D35" s="5"/>
      <c r="E35" s="5"/>
      <c r="F35" s="5"/>
      <c r="G35" s="5"/>
      <c r="H35" s="5"/>
      <c r="I35" s="5"/>
      <c r="J35" s="5"/>
      <c r="K35" s="50"/>
      <c r="L35" s="5"/>
      <c r="M35" s="5"/>
      <c r="N35" s="5"/>
      <c r="O35" s="5"/>
    </row>
    <row r="36" spans="1:15" ht="12.75">
      <c r="A36" s="20" t="s">
        <v>104</v>
      </c>
      <c r="B36" s="20"/>
      <c r="C36" s="36">
        <v>0</v>
      </c>
      <c r="D36" s="4"/>
      <c r="E36" s="4">
        <v>0</v>
      </c>
      <c r="F36" s="4"/>
      <c r="G36" s="4">
        <v>0</v>
      </c>
      <c r="H36" s="4"/>
      <c r="I36" s="4">
        <f>I34</f>
        <v>-51</v>
      </c>
      <c r="J36" s="4"/>
      <c r="K36" s="22">
        <v>0</v>
      </c>
      <c r="L36" s="4"/>
      <c r="M36" s="4">
        <f>M34</f>
        <v>-51</v>
      </c>
      <c r="N36" s="4">
        <f>N34</f>
        <v>16</v>
      </c>
      <c r="O36" s="4">
        <f>O34</f>
        <v>-35</v>
      </c>
    </row>
    <row r="37" spans="1:15" ht="12.75">
      <c r="A37" s="20"/>
      <c r="B37" s="20"/>
      <c r="C37" s="4"/>
      <c r="D37" s="4"/>
      <c r="E37" s="4"/>
      <c r="F37" s="4"/>
      <c r="G37" s="4"/>
      <c r="H37" s="4"/>
      <c r="I37" s="4"/>
      <c r="J37" s="4"/>
      <c r="K37" s="22"/>
      <c r="L37" s="4"/>
      <c r="M37" s="4"/>
      <c r="N37" s="4"/>
      <c r="O37" s="4"/>
    </row>
    <row r="38" spans="1:15" ht="12.75">
      <c r="A38" s="16" t="s">
        <v>49</v>
      </c>
      <c r="B38" s="16"/>
      <c r="C38" s="37">
        <v>0</v>
      </c>
      <c r="D38" s="4"/>
      <c r="E38" s="22">
        <v>0</v>
      </c>
      <c r="F38" s="4"/>
      <c r="G38" s="4">
        <v>0</v>
      </c>
      <c r="H38" s="4"/>
      <c r="I38" s="4">
        <v>0</v>
      </c>
      <c r="J38" s="4"/>
      <c r="K38" s="4">
        <v>3533</v>
      </c>
      <c r="L38" s="4"/>
      <c r="M38" s="4">
        <f>SUM(C38:L38)</f>
        <v>3533</v>
      </c>
      <c r="N38" s="4">
        <v>173</v>
      </c>
      <c r="O38" s="4">
        <f>M38+N38</f>
        <v>3706</v>
      </c>
    </row>
    <row r="39" spans="1:15" ht="12.75">
      <c r="A39" s="16"/>
      <c r="B39" s="16"/>
      <c r="C39" s="51"/>
      <c r="D39" s="5"/>
      <c r="E39" s="50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6" t="s">
        <v>105</v>
      </c>
      <c r="B40" s="16"/>
      <c r="C40" s="37">
        <f>C36+C38</f>
        <v>0</v>
      </c>
      <c r="D40" s="4"/>
      <c r="E40" s="37">
        <f>E36+E38</f>
        <v>0</v>
      </c>
      <c r="F40" s="4"/>
      <c r="G40" s="4">
        <v>0</v>
      </c>
      <c r="H40" s="4"/>
      <c r="I40" s="52">
        <f>I36+I38</f>
        <v>-51</v>
      </c>
      <c r="J40" s="4"/>
      <c r="K40" s="52">
        <f>K36+K38</f>
        <v>3533</v>
      </c>
      <c r="L40" s="4"/>
      <c r="M40" s="52">
        <f>M36+M38</f>
        <v>3482</v>
      </c>
      <c r="N40" s="52">
        <f>N36+N38</f>
        <v>189</v>
      </c>
      <c r="O40" s="52">
        <f>O36+O38</f>
        <v>3671</v>
      </c>
    </row>
    <row r="41" spans="1:15" ht="12.75">
      <c r="A41" s="16"/>
      <c r="B41" s="16"/>
      <c r="C41" s="37"/>
      <c r="D41" s="4"/>
      <c r="E41" s="22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16" t="s">
        <v>58</v>
      </c>
      <c r="B42" s="16"/>
      <c r="C42" s="37">
        <v>0</v>
      </c>
      <c r="D42" s="4"/>
      <c r="E42" s="22">
        <v>0</v>
      </c>
      <c r="F42" s="4"/>
      <c r="G42" s="4">
        <v>0</v>
      </c>
      <c r="H42" s="4"/>
      <c r="I42" s="4">
        <v>0</v>
      </c>
      <c r="J42" s="4"/>
      <c r="K42" s="4">
        <v>0</v>
      </c>
      <c r="L42" s="4"/>
      <c r="M42" s="4">
        <f>SUM(C42:L42)</f>
        <v>0</v>
      </c>
      <c r="N42" s="4">
        <v>0</v>
      </c>
      <c r="O42" s="4">
        <f>M42+N42</f>
        <v>0</v>
      </c>
    </row>
    <row r="43" spans="3:15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"/>
      <c r="O43" s="4"/>
    </row>
    <row r="44" spans="1:15" ht="13.5" thickBot="1">
      <c r="A44" t="s">
        <v>102</v>
      </c>
      <c r="C44" s="7">
        <f>C31+C40+C42</f>
        <v>20100</v>
      </c>
      <c r="D44" s="7"/>
      <c r="E44" s="7">
        <f>E31+E40+E42</f>
        <v>6379</v>
      </c>
      <c r="F44" s="7"/>
      <c r="G44" s="7">
        <f>G31+G40+G42</f>
        <v>0</v>
      </c>
      <c r="H44" s="7"/>
      <c r="I44" s="7">
        <f>I31+I40+I42</f>
        <v>89</v>
      </c>
      <c r="J44" s="7"/>
      <c r="K44" s="7">
        <f>K31+K40+K42</f>
        <v>5946</v>
      </c>
      <c r="L44" s="7"/>
      <c r="M44" s="7">
        <f>M31+M40+M42</f>
        <v>32514</v>
      </c>
      <c r="N44" s="7">
        <f>N31+N40+N42</f>
        <v>1032</v>
      </c>
      <c r="O44" s="7">
        <f>O31+O40+O42</f>
        <v>33546</v>
      </c>
    </row>
    <row r="45" spans="1:15" ht="13.5" thickTop="1">
      <c r="A45" t="s">
        <v>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"/>
      <c r="O45" s="4" t="str">
        <f>IF(M44+N44=O44," ","ERROR")</f>
        <v> </v>
      </c>
    </row>
    <row r="46" spans="3:15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"/>
      <c r="O46" s="4"/>
    </row>
  </sheetData>
  <printOptions/>
  <pageMargins left="0.5" right="0.5" top="0.5" bottom="0.5" header="0.5" footer="0.5"/>
  <pageSetup fitToHeight="1" fitToWidth="1" horizontalDpi="600" verticalDpi="600" orientation="portrait" paperSize="9" scale="67" r:id="rId3"/>
  <legacyDrawing r:id="rId2"/>
  <oleObjects>
    <oleObject progId="Word.Document.8" shapeId="345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5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.57421875" style="0" customWidth="1"/>
    <col min="2" max="2" width="54.140625" style="0" customWidth="1"/>
    <col min="3" max="3" width="7.00390625" style="0" customWidth="1"/>
    <col min="4" max="4" width="10.8515625" style="0" customWidth="1"/>
    <col min="5" max="5" width="4.8515625" style="0" customWidth="1"/>
    <col min="6" max="6" width="11.00390625" style="0" customWidth="1"/>
  </cols>
  <sheetData>
    <row r="1" ht="12.75">
      <c r="A1" s="1" t="s">
        <v>34</v>
      </c>
    </row>
    <row r="2" spans="1:3" ht="12.75">
      <c r="A2" s="1" t="s">
        <v>55</v>
      </c>
      <c r="B2" s="1"/>
      <c r="C2" s="1"/>
    </row>
    <row r="3" spans="1:3" ht="12.75">
      <c r="A3" s="1" t="s">
        <v>93</v>
      </c>
      <c r="B3" s="1"/>
      <c r="C3" s="1"/>
    </row>
    <row r="4" spans="1:4" ht="12.75">
      <c r="A4" s="16" t="s">
        <v>23</v>
      </c>
      <c r="D4" s="35"/>
    </row>
    <row r="5" spans="1:6" ht="12.75">
      <c r="A5" s="16"/>
      <c r="D5" s="3" t="s">
        <v>94</v>
      </c>
      <c r="F5" s="3" t="s">
        <v>94</v>
      </c>
    </row>
    <row r="6" spans="1:6" ht="12.75">
      <c r="A6" s="16"/>
      <c r="D6" s="3" t="s">
        <v>59</v>
      </c>
      <c r="F6" s="3" t="s">
        <v>59</v>
      </c>
    </row>
    <row r="7" spans="4:6" ht="12.75">
      <c r="D7" s="38" t="s">
        <v>70</v>
      </c>
      <c r="F7" s="38" t="s">
        <v>71</v>
      </c>
    </row>
    <row r="8" spans="4:6" ht="12.75">
      <c r="D8" s="3" t="s">
        <v>0</v>
      </c>
      <c r="F8" s="3" t="s">
        <v>0</v>
      </c>
    </row>
    <row r="10" ht="12.75">
      <c r="A10" s="1" t="s">
        <v>26</v>
      </c>
    </row>
    <row r="11" spans="1:6" ht="12.75">
      <c r="A11" s="16" t="s">
        <v>11</v>
      </c>
      <c r="B11" s="16"/>
      <c r="C11" s="16"/>
      <c r="D11" s="29">
        <v>5490</v>
      </c>
      <c r="F11" s="4">
        <v>3920</v>
      </c>
    </row>
    <row r="12" spans="1:4" ht="12.75">
      <c r="A12" s="16" t="s">
        <v>35</v>
      </c>
      <c r="B12" s="16"/>
      <c r="C12" s="16"/>
      <c r="D12" s="29"/>
    </row>
    <row r="13" spans="1:6" ht="12.75">
      <c r="A13" s="16"/>
      <c r="B13" s="16" t="s">
        <v>36</v>
      </c>
      <c r="C13" s="16"/>
      <c r="D13" s="29">
        <v>201</v>
      </c>
      <c r="F13">
        <v>143</v>
      </c>
    </row>
    <row r="14" spans="1:6" ht="12.75">
      <c r="A14" s="16"/>
      <c r="B14" s="16" t="s">
        <v>37</v>
      </c>
      <c r="C14" s="16"/>
      <c r="D14" s="29">
        <v>-177</v>
      </c>
      <c r="F14" s="4">
        <v>-165</v>
      </c>
    </row>
    <row r="15" spans="1:6" ht="12.75">
      <c r="A15" s="16"/>
      <c r="B15" s="16" t="s">
        <v>111</v>
      </c>
      <c r="C15" s="16"/>
      <c r="D15" s="29">
        <v>77</v>
      </c>
      <c r="F15" s="4">
        <v>0</v>
      </c>
    </row>
    <row r="16" spans="1:6" ht="12.75">
      <c r="A16" s="16"/>
      <c r="B16" s="16"/>
      <c r="C16" s="16"/>
      <c r="D16" s="30"/>
      <c r="F16" s="30"/>
    </row>
    <row r="17" spans="1:6" ht="12.75">
      <c r="A17" s="16" t="s">
        <v>38</v>
      </c>
      <c r="B17" s="16"/>
      <c r="C17" s="16"/>
      <c r="D17" s="29">
        <f>SUM(D11:D15)</f>
        <v>5591</v>
      </c>
      <c r="F17" s="29">
        <f>SUM(F11:F15)</f>
        <v>3898</v>
      </c>
    </row>
    <row r="18" spans="1:6" ht="12.75">
      <c r="A18" s="16"/>
      <c r="B18" s="16"/>
      <c r="C18" s="16"/>
      <c r="D18" s="29"/>
      <c r="F18" s="29"/>
    </row>
    <row r="19" spans="1:6" ht="12.75">
      <c r="A19" s="16" t="s">
        <v>39</v>
      </c>
      <c r="B19" s="16"/>
      <c r="C19" s="16"/>
      <c r="D19" s="29"/>
      <c r="F19" s="29"/>
    </row>
    <row r="20" spans="2:6" ht="12.75">
      <c r="B20" s="16" t="s">
        <v>14</v>
      </c>
      <c r="C20" s="16"/>
      <c r="D20" s="29">
        <v>-1571</v>
      </c>
      <c r="F20" s="4">
        <v>-1446</v>
      </c>
    </row>
    <row r="21" spans="2:6" ht="12.75">
      <c r="B21" s="16" t="s">
        <v>40</v>
      </c>
      <c r="C21" s="16"/>
      <c r="D21" s="29">
        <v>1493</v>
      </c>
      <c r="F21">
        <v>962</v>
      </c>
    </row>
    <row r="22" spans="2:6" ht="12.75">
      <c r="B22" s="16" t="s">
        <v>41</v>
      </c>
      <c r="C22" s="16"/>
      <c r="D22" s="30">
        <v>47</v>
      </c>
      <c r="F22" s="5">
        <v>-57</v>
      </c>
    </row>
    <row r="23" spans="1:6" ht="12.75">
      <c r="A23" s="16" t="s">
        <v>42</v>
      </c>
      <c r="B23" s="16"/>
      <c r="C23" s="16"/>
      <c r="D23" s="29">
        <f>SUM(D17:D22)</f>
        <v>5560</v>
      </c>
      <c r="F23" s="29">
        <f>SUM(F17:F22)</f>
        <v>3357</v>
      </c>
    </row>
    <row r="24" spans="1:6" ht="12.75">
      <c r="A24" s="16" t="s">
        <v>43</v>
      </c>
      <c r="D24" s="29">
        <v>-21</v>
      </c>
      <c r="F24" s="29">
        <v>-272</v>
      </c>
    </row>
    <row r="25" spans="1:6" ht="12.75">
      <c r="A25" s="16" t="s">
        <v>44</v>
      </c>
      <c r="D25" s="29">
        <v>177</v>
      </c>
      <c r="F25" s="29">
        <v>165</v>
      </c>
    </row>
    <row r="26" spans="1:6" ht="12.75">
      <c r="A26" s="1" t="s">
        <v>68</v>
      </c>
      <c r="D26" s="6">
        <f>SUM(D23:D25)</f>
        <v>5716</v>
      </c>
      <c r="F26" s="6">
        <f>SUM(F23:F25)</f>
        <v>3250</v>
      </c>
    </row>
    <row r="27" spans="4:6" ht="12.75">
      <c r="D27" s="11"/>
      <c r="F27" s="11"/>
    </row>
    <row r="28" spans="1:6" ht="12.75">
      <c r="A28" s="1" t="s">
        <v>27</v>
      </c>
      <c r="D28" s="4"/>
      <c r="F28" s="4"/>
    </row>
    <row r="29" spans="1:6" ht="12.75">
      <c r="A29" s="16" t="s">
        <v>66</v>
      </c>
      <c r="B29" s="16"/>
      <c r="C29" s="16"/>
      <c r="D29" s="29">
        <v>-791</v>
      </c>
      <c r="F29" s="29">
        <v>-411</v>
      </c>
    </row>
    <row r="30" spans="1:6" ht="12.75">
      <c r="A30" s="1" t="s">
        <v>60</v>
      </c>
      <c r="D30" s="6">
        <f>SUM(D29:D29)</f>
        <v>-791</v>
      </c>
      <c r="F30" s="6">
        <f>SUM(F29:F29)</f>
        <v>-411</v>
      </c>
    </row>
    <row r="31" spans="1:6" ht="12.75">
      <c r="A31" s="1"/>
      <c r="D31" s="8"/>
      <c r="F31" s="8"/>
    </row>
    <row r="32" spans="1:6" ht="12.75">
      <c r="A32" s="1" t="s">
        <v>28</v>
      </c>
      <c r="D32" s="4">
        <f>D26+D30</f>
        <v>4925</v>
      </c>
      <c r="F32" s="4">
        <f>F26+F30</f>
        <v>2839</v>
      </c>
    </row>
    <row r="33" spans="1:6" ht="12.75">
      <c r="A33" s="16" t="s">
        <v>64</v>
      </c>
      <c r="D33" s="4">
        <v>26558</v>
      </c>
      <c r="F33" s="4">
        <v>24401</v>
      </c>
    </row>
    <row r="34" spans="1:6" ht="12.75">
      <c r="A34" s="16" t="s">
        <v>45</v>
      </c>
      <c r="D34" s="4">
        <v>168</v>
      </c>
      <c r="F34" s="4">
        <v>32</v>
      </c>
    </row>
    <row r="35" spans="1:6" ht="12.75">
      <c r="A35" s="1" t="s">
        <v>61</v>
      </c>
      <c r="C35" s="1" t="s">
        <v>29</v>
      </c>
      <c r="D35" s="31">
        <f>SUM(D32:D34)</f>
        <v>31651</v>
      </c>
      <c r="F35" s="31">
        <f>SUM(F32:F34)</f>
        <v>27272</v>
      </c>
    </row>
    <row r="36" spans="1:4" ht="12.75">
      <c r="A36" t="s">
        <v>1</v>
      </c>
      <c r="D36" s="11" t="s">
        <v>1</v>
      </c>
    </row>
    <row r="37" ht="12.75">
      <c r="D37" s="11"/>
    </row>
    <row r="38" ht="12.75">
      <c r="A38" s="1" t="s">
        <v>29</v>
      </c>
    </row>
    <row r="39" spans="4:6" ht="12.75">
      <c r="D39" s="3"/>
      <c r="F39" s="3"/>
    </row>
    <row r="40" spans="1:6" ht="12.75">
      <c r="A40" s="1"/>
      <c r="D40" s="3" t="s">
        <v>17</v>
      </c>
      <c r="F40" s="3" t="s">
        <v>17</v>
      </c>
    </row>
    <row r="41" spans="4:6" ht="12.75">
      <c r="D41" s="38" t="s">
        <v>70</v>
      </c>
      <c r="F41" s="38" t="s">
        <v>71</v>
      </c>
    </row>
    <row r="42" spans="1:6" ht="12.75">
      <c r="A42" t="s">
        <v>31</v>
      </c>
      <c r="D42" s="26" t="s">
        <v>0</v>
      </c>
      <c r="F42" s="3" t="s">
        <v>0</v>
      </c>
    </row>
    <row r="43" spans="1:6" ht="12.75">
      <c r="A43" s="27" t="s">
        <v>32</v>
      </c>
      <c r="B43" s="27"/>
      <c r="C43" s="27"/>
      <c r="D43" s="28">
        <v>5920</v>
      </c>
      <c r="F43" s="4">
        <v>3385</v>
      </c>
    </row>
    <row r="44" spans="1:6" ht="12.75">
      <c r="A44" s="27" t="s">
        <v>33</v>
      </c>
      <c r="B44" s="27"/>
      <c r="C44" s="27"/>
      <c r="D44" s="28">
        <v>25731</v>
      </c>
      <c r="F44" s="4">
        <v>23887</v>
      </c>
    </row>
    <row r="45" spans="2:6" ht="13.5" thickBot="1">
      <c r="B45" s="27"/>
      <c r="C45" s="27"/>
      <c r="D45" s="32">
        <f>SUM(D43:D44)</f>
        <v>31651</v>
      </c>
      <c r="F45" s="32">
        <f>SUM(F43:F44)</f>
        <v>27272</v>
      </c>
    </row>
    <row r="46" ht="13.5" thickTop="1">
      <c r="A46" s="27"/>
    </row>
    <row r="47" ht="12.75">
      <c r="A47" s="27"/>
    </row>
    <row r="48" ht="12.75">
      <c r="A48" s="27"/>
    </row>
    <row r="54" ht="12.75">
      <c r="A54" s="21"/>
    </row>
  </sheetData>
  <printOptions/>
  <pageMargins left="0.74" right="0.25" top="1" bottom="1" header="0.5" footer="0.5"/>
  <pageSetup horizontalDpi="600" verticalDpi="600" orientation="portrait" paperSize="9" scale="85" r:id="rId3"/>
  <legacyDrawing r:id="rId2"/>
  <oleObjects>
    <oleObject progId="Word.Document.8" shapeId="28668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Jason Ling</cp:lastModifiedBy>
  <cp:lastPrinted>2006-05-15T15:15:58Z</cp:lastPrinted>
  <dcterms:created xsi:type="dcterms:W3CDTF">1999-09-28T02:28:44Z</dcterms:created>
  <dcterms:modified xsi:type="dcterms:W3CDTF">2006-05-16T04:06:35Z</dcterms:modified>
  <cp:category/>
  <cp:version/>
  <cp:contentType/>
  <cp:contentStatus/>
</cp:coreProperties>
</file>